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nnections.xml" ContentType="application/vnd.openxmlformats-officedocument.spreadsheetml.connections+xml"/>
  <Override PartName="/xl/calcChain.xml" ContentType="application/vnd.openxmlformats-officedocument.spreadsheetml.calcChain+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14"/>
  <workbookPr defaultThemeVersion="166925"/>
  <mc:AlternateContent xmlns:mc="http://schemas.openxmlformats.org/markup-compatibility/2006">
    <mc:Choice Requires="x15">
      <x15ac:absPath xmlns:x15ac="http://schemas.microsoft.com/office/spreadsheetml/2010/11/ac" url="\\gesvr101\common$\GovAgg\Cape Light Compact\Operations\Reporting\DPU Reporting\2024 DPU Reporting\"/>
    </mc:Choice>
  </mc:AlternateContent>
  <xr:revisionPtr revIDLastSave="0" documentId="8_{7BD01374-B2FA-431D-BB07-B6E8C5CF9B6C}" xr6:coauthVersionLast="47" xr6:coauthVersionMax="47" xr10:uidLastSave="{00000000-0000-0000-0000-000000000000}"/>
  <bookViews>
    <workbookView xWindow="-28920" yWindow="975" windowWidth="29040" windowHeight="15720" firstSheet="4" activeTab="4" xr2:uid="{01B85DF0-B17A-431C-BA2C-4CC36EAA2242}"/>
  </bookViews>
  <sheets>
    <sheet name="Instructions" sheetId="9" r:id="rId1"/>
    <sheet name="Reference" sheetId="6" r:id="rId2"/>
    <sheet name="Municipality" sheetId="2" r:id="rId3"/>
    <sheet name="Basic Service Rates" sheetId="10" r:id="rId4"/>
    <sheet name="Products" sheetId="1" r:id="rId5"/>
    <sheet name="ESA Terms" sheetId="3" r:id="rId6"/>
    <sheet name="Customer and Load" sheetId="4" r:id="rId7"/>
  </sheets>
  <definedNames>
    <definedName name="_xlnm._FilterDatabase" localSheetId="4" hidden="1">Products!$A$3:$U$27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1" i="4" l="1"/>
  <c r="G110" i="4"/>
  <c r="G109" i="4"/>
  <c r="G75" i="4"/>
  <c r="G74" i="4"/>
  <c r="G73" i="4"/>
  <c r="G39" i="4"/>
  <c r="G38" i="4"/>
  <c r="G37" i="4"/>
  <c r="G108" i="4"/>
  <c r="G107" i="4"/>
  <c r="G106" i="4"/>
  <c r="G72" i="4"/>
  <c r="G71" i="4"/>
  <c r="G70" i="4"/>
  <c r="G36" i="4"/>
  <c r="G35" i="4"/>
  <c r="G34" i="4"/>
  <c r="G105" i="4"/>
  <c r="G104" i="4"/>
  <c r="G103" i="4"/>
  <c r="G69" i="4"/>
  <c r="G68" i="4"/>
  <c r="G67" i="4"/>
  <c r="G33" i="4"/>
  <c r="G32" i="4"/>
  <c r="G31" i="4"/>
  <c r="G102" i="4"/>
  <c r="G101" i="4"/>
  <c r="G100" i="4"/>
  <c r="G66" i="4"/>
  <c r="G65" i="4"/>
  <c r="G64" i="4"/>
  <c r="G30" i="4"/>
  <c r="G29" i="4"/>
  <c r="G28" i="4"/>
  <c r="G99" i="4"/>
  <c r="G98" i="4"/>
  <c r="G97" i="4"/>
  <c r="G63" i="4"/>
  <c r="G62" i="4"/>
  <c r="G61" i="4"/>
  <c r="G27" i="4"/>
  <c r="G26" i="4"/>
  <c r="G25" i="4"/>
  <c r="G96" i="4"/>
  <c r="G95" i="4"/>
  <c r="G94" i="4"/>
  <c r="G60" i="4"/>
  <c r="G59" i="4"/>
  <c r="G58" i="4"/>
  <c r="G24" i="4"/>
  <c r="G23" i="4"/>
  <c r="G22" i="4"/>
  <c r="G93" i="4"/>
  <c r="G92" i="4"/>
  <c r="G91" i="4"/>
  <c r="G57" i="4"/>
  <c r="G56" i="4"/>
  <c r="G55" i="4"/>
  <c r="G21" i="4"/>
  <c r="G20" i="4"/>
  <c r="G19" i="4"/>
  <c r="G90" i="4"/>
  <c r="G89" i="4"/>
  <c r="G88" i="4"/>
  <c r="G54" i="4"/>
  <c r="G53" i="4"/>
  <c r="G52" i="4"/>
  <c r="G18" i="4"/>
  <c r="G17" i="4"/>
  <c r="G16" i="4"/>
  <c r="G87" i="4"/>
  <c r="G86" i="4"/>
  <c r="G85" i="4"/>
  <c r="G51" i="4"/>
  <c r="G50" i="4"/>
  <c r="G49" i="4"/>
  <c r="G15" i="4"/>
  <c r="G14" i="4"/>
  <c r="G13" i="4"/>
  <c r="G84" i="4"/>
  <c r="G83" i="4"/>
  <c r="G82" i="4"/>
  <c r="G48" i="4"/>
  <c r="G47" i="4"/>
  <c r="G46" i="4"/>
  <c r="G12" i="4"/>
  <c r="G11" i="4"/>
  <c r="G10" i="4"/>
  <c r="G81" i="4"/>
  <c r="G80" i="4"/>
  <c r="G79" i="4"/>
  <c r="G45" i="4"/>
  <c r="G44" i="4"/>
  <c r="G43" i="4"/>
  <c r="G9" i="4"/>
  <c r="G8" i="4"/>
  <c r="G7" i="4"/>
  <c r="G78" i="4"/>
  <c r="G77" i="4"/>
  <c r="G76" i="4"/>
  <c r="G42" i="4"/>
  <c r="G41" i="4"/>
  <c r="G40" i="4"/>
  <c r="G6" i="4"/>
  <c r="G5" i="4"/>
  <c r="G4" i="4"/>
  <c r="B7" i="1" l="1"/>
  <c r="B8" i="1"/>
  <c r="B9" i="1"/>
  <c r="B10" i="1"/>
  <c r="B11" i="1"/>
  <c r="B12" i="1"/>
  <c r="B13" i="1"/>
  <c r="B14" i="1"/>
  <c r="B15" i="1"/>
  <c r="B16" i="1"/>
  <c r="B17" i="1"/>
  <c r="B18" i="1"/>
  <c r="B19" i="1"/>
  <c r="B20" i="1"/>
  <c r="B21" i="1"/>
  <c r="B22" i="1"/>
  <c r="B23" i="1"/>
  <c r="B24" i="1"/>
  <c r="B25" i="1"/>
  <c r="B26" i="1"/>
  <c r="B27" i="1"/>
  <c r="B6" i="1"/>
  <c r="B5" i="1"/>
  <c r="B4" i="1"/>
  <c r="H4" i="3" l="1"/>
  <c r="S4" i="1" l="1"/>
  <c r="S27" i="1" l="1"/>
  <c r="O27" i="1"/>
  <c r="S26" i="1"/>
  <c r="O26" i="1"/>
  <c r="S25" i="1"/>
  <c r="O25" i="1"/>
  <c r="S24" i="1"/>
  <c r="O24" i="1"/>
  <c r="S23" i="1"/>
  <c r="O23" i="1"/>
  <c r="S22" i="1"/>
  <c r="O22" i="1"/>
  <c r="S21" i="1"/>
  <c r="O21" i="1"/>
  <c r="S20" i="1"/>
  <c r="O20" i="1"/>
  <c r="S19" i="1"/>
  <c r="O19" i="1"/>
  <c r="S15" i="1"/>
  <c r="O15" i="1"/>
  <c r="S14" i="1"/>
  <c r="O14" i="1"/>
  <c r="S13" i="1"/>
  <c r="O13" i="1"/>
  <c r="S9" i="1"/>
  <c r="O9" i="1"/>
  <c r="S8" i="1"/>
  <c r="O8" i="1"/>
  <c r="S7" i="1"/>
  <c r="O7" i="1"/>
  <c r="H5" i="3" l="1"/>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H636" i="3"/>
  <c r="H637" i="3"/>
  <c r="H638" i="3"/>
  <c r="H639" i="3"/>
  <c r="H640" i="3"/>
  <c r="H641" i="3"/>
  <c r="H642" i="3"/>
  <c r="H643" i="3"/>
  <c r="H644" i="3"/>
  <c r="H645" i="3"/>
  <c r="H646" i="3"/>
  <c r="H647" i="3"/>
  <c r="H648" i="3"/>
  <c r="H649" i="3"/>
  <c r="H650" i="3"/>
  <c r="H651" i="3"/>
  <c r="H652" i="3"/>
  <c r="H653" i="3"/>
  <c r="H654" i="3"/>
  <c r="H655" i="3"/>
  <c r="H656" i="3"/>
  <c r="H657" i="3"/>
  <c r="H658" i="3"/>
  <c r="H659" i="3"/>
  <c r="H660" i="3"/>
  <c r="H661" i="3"/>
  <c r="H662" i="3"/>
  <c r="H663" i="3"/>
  <c r="H664" i="3"/>
  <c r="H665" i="3"/>
  <c r="H666" i="3"/>
  <c r="H667" i="3"/>
  <c r="H668" i="3"/>
  <c r="H669" i="3"/>
  <c r="H670" i="3"/>
  <c r="H671" i="3"/>
  <c r="H672" i="3"/>
  <c r="H673" i="3"/>
  <c r="H674" i="3"/>
  <c r="H675" i="3"/>
  <c r="H676" i="3"/>
  <c r="H677" i="3"/>
  <c r="H678" i="3"/>
  <c r="H679" i="3"/>
  <c r="H680" i="3"/>
  <c r="H681" i="3"/>
  <c r="H682" i="3"/>
  <c r="H683" i="3"/>
  <c r="H684" i="3"/>
  <c r="H685" i="3"/>
  <c r="H686" i="3"/>
  <c r="H687" i="3"/>
  <c r="H688" i="3"/>
  <c r="H689" i="3"/>
  <c r="H690" i="3"/>
  <c r="H691" i="3"/>
  <c r="H692" i="3"/>
  <c r="H693" i="3"/>
  <c r="H694" i="3"/>
  <c r="H695" i="3"/>
  <c r="H696" i="3"/>
  <c r="H697" i="3"/>
  <c r="H698" i="3"/>
  <c r="H699" i="3"/>
  <c r="H700" i="3"/>
  <c r="H701" i="3"/>
  <c r="H702" i="3"/>
  <c r="H703" i="3"/>
  <c r="H704" i="3"/>
  <c r="H705" i="3"/>
  <c r="H706" i="3"/>
  <c r="H707" i="3"/>
  <c r="H708" i="3"/>
  <c r="H709" i="3"/>
  <c r="H710" i="3"/>
  <c r="H711" i="3"/>
  <c r="H712" i="3"/>
  <c r="H713" i="3"/>
  <c r="H714" i="3"/>
  <c r="H715" i="3"/>
  <c r="H716" i="3"/>
  <c r="H717" i="3"/>
  <c r="H718" i="3"/>
  <c r="H719" i="3"/>
  <c r="H720" i="3"/>
  <c r="H721" i="3"/>
  <c r="H722" i="3"/>
  <c r="H723" i="3"/>
  <c r="H724" i="3"/>
  <c r="H725" i="3"/>
  <c r="H726" i="3"/>
  <c r="H727" i="3"/>
  <c r="H728" i="3"/>
  <c r="H729" i="3"/>
  <c r="H730" i="3"/>
  <c r="H731" i="3"/>
  <c r="H732" i="3"/>
  <c r="H733" i="3"/>
  <c r="H734" i="3"/>
  <c r="H735" i="3"/>
  <c r="H736" i="3"/>
  <c r="H737" i="3"/>
  <c r="H738" i="3"/>
  <c r="H739" i="3"/>
  <c r="H740" i="3"/>
  <c r="H741" i="3"/>
  <c r="H742" i="3"/>
  <c r="H743" i="3"/>
  <c r="H744" i="3"/>
  <c r="H745" i="3"/>
  <c r="H746" i="3"/>
  <c r="H747" i="3"/>
  <c r="H748" i="3"/>
  <c r="H749" i="3"/>
  <c r="H750" i="3"/>
  <c r="H751" i="3"/>
  <c r="H752" i="3"/>
  <c r="H753" i="3"/>
  <c r="H754" i="3"/>
  <c r="H755" i="3"/>
  <c r="H756" i="3"/>
  <c r="H757" i="3"/>
  <c r="H758" i="3"/>
  <c r="H759" i="3"/>
  <c r="H760" i="3"/>
  <c r="H761" i="3"/>
  <c r="H762" i="3"/>
  <c r="H763" i="3"/>
  <c r="H764" i="3"/>
  <c r="H765" i="3"/>
  <c r="H766" i="3"/>
  <c r="H767" i="3"/>
  <c r="H768" i="3"/>
  <c r="H769" i="3"/>
  <c r="H770" i="3"/>
  <c r="H771" i="3"/>
  <c r="H772" i="3"/>
  <c r="H773" i="3"/>
  <c r="H774" i="3"/>
  <c r="H775" i="3"/>
  <c r="H776" i="3"/>
  <c r="H777" i="3"/>
  <c r="H778" i="3"/>
  <c r="H779" i="3"/>
  <c r="H780" i="3"/>
  <c r="H781" i="3"/>
  <c r="H782" i="3"/>
  <c r="H783" i="3"/>
  <c r="H784" i="3"/>
  <c r="H785" i="3"/>
  <c r="H786" i="3"/>
  <c r="H787" i="3"/>
  <c r="H788" i="3"/>
  <c r="H789" i="3"/>
  <c r="H790" i="3"/>
  <c r="H791" i="3"/>
  <c r="H792" i="3"/>
  <c r="H793" i="3"/>
  <c r="H794" i="3"/>
  <c r="H795" i="3"/>
  <c r="H796" i="3"/>
  <c r="H797" i="3"/>
  <c r="H798" i="3"/>
  <c r="H799" i="3"/>
  <c r="H800" i="3"/>
  <c r="H801" i="3"/>
  <c r="H802" i="3"/>
  <c r="H803" i="3"/>
  <c r="H804" i="3"/>
  <c r="H805" i="3"/>
  <c r="H806" i="3"/>
  <c r="H807" i="3"/>
  <c r="H808" i="3"/>
  <c r="H809" i="3"/>
  <c r="H810" i="3"/>
  <c r="H811" i="3"/>
  <c r="H812" i="3"/>
  <c r="H813" i="3"/>
  <c r="H814" i="3"/>
  <c r="H815" i="3"/>
  <c r="H816" i="3"/>
  <c r="H817" i="3"/>
  <c r="H818" i="3"/>
  <c r="H819" i="3"/>
  <c r="H820" i="3"/>
  <c r="H821" i="3"/>
  <c r="H822" i="3"/>
  <c r="H823" i="3"/>
  <c r="H824" i="3"/>
  <c r="H825" i="3"/>
  <c r="H826" i="3"/>
  <c r="H827" i="3"/>
  <c r="H828" i="3"/>
  <c r="H829" i="3"/>
  <c r="H830" i="3"/>
  <c r="H831" i="3"/>
  <c r="H832" i="3"/>
  <c r="H833" i="3"/>
  <c r="H834" i="3"/>
  <c r="H835" i="3"/>
  <c r="H836" i="3"/>
  <c r="H837" i="3"/>
  <c r="H838" i="3"/>
  <c r="H839" i="3"/>
  <c r="H840" i="3"/>
  <c r="H841" i="3"/>
  <c r="H842" i="3"/>
  <c r="H843" i="3"/>
  <c r="H844" i="3"/>
  <c r="H845" i="3"/>
  <c r="H846" i="3"/>
  <c r="H847" i="3"/>
  <c r="H848" i="3"/>
  <c r="H849" i="3"/>
  <c r="H850" i="3"/>
  <c r="H851" i="3"/>
  <c r="H852" i="3"/>
  <c r="H853" i="3"/>
  <c r="H854" i="3"/>
  <c r="H855" i="3"/>
  <c r="H856" i="3"/>
  <c r="H857" i="3"/>
  <c r="H858" i="3"/>
  <c r="H859" i="3"/>
  <c r="H860" i="3"/>
  <c r="H861" i="3"/>
  <c r="H862" i="3"/>
  <c r="H863" i="3"/>
  <c r="H864" i="3"/>
  <c r="H865" i="3"/>
  <c r="H866" i="3"/>
  <c r="H867" i="3"/>
  <c r="H868" i="3"/>
  <c r="H869" i="3"/>
  <c r="H870" i="3"/>
  <c r="H871" i="3"/>
  <c r="H872" i="3"/>
  <c r="H873" i="3"/>
  <c r="H874" i="3"/>
  <c r="H875" i="3"/>
  <c r="H876" i="3"/>
  <c r="H877" i="3"/>
  <c r="H878" i="3"/>
  <c r="H879" i="3"/>
  <c r="H880" i="3"/>
  <c r="H881" i="3"/>
  <c r="H882" i="3"/>
  <c r="H883" i="3"/>
  <c r="H884" i="3"/>
  <c r="H885" i="3"/>
  <c r="H886" i="3"/>
  <c r="H887" i="3"/>
  <c r="H888" i="3"/>
  <c r="H889" i="3"/>
  <c r="H890" i="3"/>
  <c r="H891" i="3"/>
  <c r="H892" i="3"/>
  <c r="H893" i="3"/>
  <c r="H894" i="3"/>
  <c r="H895" i="3"/>
  <c r="H896" i="3"/>
  <c r="H897" i="3"/>
  <c r="H898" i="3"/>
  <c r="H899" i="3"/>
  <c r="H900" i="3"/>
  <c r="H901" i="3"/>
  <c r="H902" i="3"/>
  <c r="H903" i="3"/>
  <c r="H904" i="3"/>
  <c r="H905" i="3"/>
  <c r="H906" i="3"/>
  <c r="H907" i="3"/>
  <c r="H908" i="3"/>
  <c r="H909" i="3"/>
  <c r="H910" i="3"/>
  <c r="H911" i="3"/>
  <c r="H912" i="3"/>
  <c r="H913" i="3"/>
  <c r="H914" i="3"/>
  <c r="H915" i="3"/>
  <c r="H916" i="3"/>
  <c r="H917" i="3"/>
  <c r="H918" i="3"/>
  <c r="H919" i="3"/>
  <c r="H920" i="3"/>
  <c r="H921" i="3"/>
  <c r="H922" i="3"/>
  <c r="H923" i="3"/>
  <c r="H924" i="3"/>
  <c r="H925" i="3"/>
  <c r="H926" i="3"/>
  <c r="H927" i="3"/>
  <c r="H928" i="3"/>
  <c r="H929" i="3"/>
  <c r="H930" i="3"/>
  <c r="H931" i="3"/>
  <c r="H932" i="3"/>
  <c r="H933" i="3"/>
  <c r="H934" i="3"/>
  <c r="H935" i="3"/>
  <c r="H936" i="3"/>
  <c r="H937" i="3"/>
  <c r="H938" i="3"/>
  <c r="H939" i="3"/>
  <c r="H940" i="3"/>
  <c r="H941" i="3"/>
  <c r="H942" i="3"/>
  <c r="H943" i="3"/>
  <c r="H944" i="3"/>
  <c r="H945" i="3"/>
  <c r="H946" i="3"/>
  <c r="H947" i="3"/>
  <c r="H948" i="3"/>
  <c r="H949" i="3"/>
  <c r="H950" i="3"/>
  <c r="H951" i="3"/>
  <c r="H952" i="3"/>
  <c r="H953" i="3"/>
  <c r="H954" i="3"/>
  <c r="H955" i="3"/>
  <c r="H956" i="3"/>
  <c r="H957" i="3"/>
  <c r="H958" i="3"/>
  <c r="H959" i="3"/>
  <c r="H960" i="3"/>
  <c r="H961" i="3"/>
  <c r="H962" i="3"/>
  <c r="H963" i="3"/>
  <c r="H964" i="3"/>
  <c r="H965" i="3"/>
  <c r="H966" i="3"/>
  <c r="H967" i="3"/>
  <c r="H968" i="3"/>
  <c r="H969" i="3"/>
  <c r="H970" i="3"/>
  <c r="H971" i="3"/>
  <c r="H972" i="3"/>
  <c r="H973" i="3"/>
  <c r="H974" i="3"/>
  <c r="H975" i="3"/>
  <c r="H976" i="3"/>
  <c r="H977" i="3"/>
  <c r="H978" i="3"/>
  <c r="H979" i="3"/>
  <c r="H980" i="3"/>
  <c r="H981" i="3"/>
  <c r="H982" i="3"/>
  <c r="H983" i="3"/>
  <c r="H984" i="3"/>
  <c r="H985" i="3"/>
  <c r="H986" i="3"/>
  <c r="H987" i="3"/>
  <c r="H988" i="3"/>
  <c r="H989" i="3"/>
  <c r="H990" i="3"/>
  <c r="H991" i="3"/>
  <c r="H992" i="3"/>
  <c r="H993" i="3"/>
  <c r="H994" i="3"/>
  <c r="H995" i="3"/>
  <c r="H996" i="3"/>
  <c r="H997" i="3"/>
  <c r="H998" i="3"/>
  <c r="H999" i="3"/>
  <c r="H1000" i="3"/>
  <c r="H1001" i="3"/>
  <c r="H1002" i="3"/>
  <c r="H1003" i="3"/>
  <c r="H1004" i="3"/>
  <c r="H1005" i="3"/>
  <c r="H1006" i="3"/>
  <c r="H1007" i="3"/>
  <c r="H1008" i="3"/>
  <c r="H1009" i="3"/>
  <c r="H1010" i="3"/>
  <c r="H1011" i="3"/>
  <c r="H1012" i="3"/>
  <c r="H1013" i="3"/>
  <c r="H1014" i="3"/>
  <c r="H1015" i="3"/>
  <c r="H1016" i="3"/>
  <c r="H1017" i="3"/>
  <c r="H1018" i="3"/>
  <c r="H1019" i="3"/>
  <c r="H1020" i="3"/>
  <c r="H1021" i="3"/>
  <c r="H1022" i="3"/>
  <c r="H1023" i="3"/>
  <c r="H1024" i="3"/>
  <c r="H1025" i="3"/>
  <c r="H1026" i="3"/>
  <c r="H1027" i="3"/>
  <c r="H1028" i="3"/>
  <c r="H1029" i="3"/>
  <c r="H1030" i="3"/>
  <c r="H1031" i="3"/>
  <c r="H1032" i="3"/>
  <c r="H1033" i="3"/>
  <c r="H1034" i="3"/>
  <c r="H1035" i="3"/>
  <c r="H1036" i="3"/>
  <c r="H1037" i="3"/>
  <c r="H1038" i="3"/>
  <c r="H1039" i="3"/>
  <c r="H1040" i="3"/>
  <c r="H1041" i="3"/>
  <c r="H1042" i="3"/>
  <c r="H1043" i="3"/>
  <c r="H1044" i="3"/>
  <c r="H1045" i="3"/>
  <c r="H1046" i="3"/>
  <c r="H1047" i="3"/>
  <c r="H1048" i="3"/>
  <c r="H1049" i="3"/>
  <c r="H1050" i="3"/>
  <c r="H1051" i="3"/>
  <c r="H1052" i="3"/>
  <c r="H1053" i="3"/>
  <c r="H1054" i="3"/>
  <c r="H1055" i="3"/>
  <c r="H1056" i="3"/>
  <c r="H1057" i="3"/>
  <c r="H1058" i="3"/>
  <c r="H1059" i="3"/>
  <c r="H1060" i="3"/>
  <c r="H1061" i="3"/>
  <c r="H1062" i="3"/>
  <c r="H1063" i="3"/>
  <c r="H1064" i="3"/>
  <c r="H1065" i="3"/>
  <c r="H1066" i="3"/>
  <c r="H1067" i="3"/>
  <c r="H1068" i="3"/>
  <c r="H1069" i="3"/>
  <c r="H1070" i="3"/>
  <c r="H1071" i="3"/>
  <c r="H1072" i="3"/>
  <c r="H1073" i="3"/>
  <c r="H1074" i="3"/>
  <c r="H1075" i="3"/>
  <c r="H1076" i="3"/>
  <c r="H1077" i="3"/>
  <c r="H1078" i="3"/>
  <c r="H1079" i="3"/>
  <c r="H1080" i="3"/>
  <c r="H1081" i="3"/>
  <c r="H1082" i="3"/>
  <c r="H1083" i="3"/>
  <c r="H1084" i="3"/>
  <c r="H1085" i="3"/>
  <c r="H1086" i="3"/>
  <c r="H1087" i="3"/>
  <c r="H1088" i="3"/>
  <c r="H1089" i="3"/>
  <c r="H1090" i="3"/>
  <c r="H1091" i="3"/>
  <c r="H1092" i="3"/>
  <c r="H1093" i="3"/>
  <c r="H1094" i="3"/>
  <c r="H1095" i="3"/>
  <c r="H1096" i="3"/>
  <c r="H1097" i="3"/>
  <c r="H1098" i="3"/>
  <c r="H1099" i="3"/>
  <c r="H1100" i="3"/>
  <c r="H1101" i="3"/>
  <c r="H1102" i="3"/>
  <c r="H1103" i="3"/>
  <c r="H1104" i="3"/>
  <c r="H1105" i="3"/>
  <c r="H1106" i="3"/>
  <c r="H1107" i="3"/>
  <c r="H1108" i="3"/>
  <c r="H1109" i="3"/>
  <c r="H1110" i="3"/>
  <c r="H1111" i="3"/>
  <c r="H1112" i="3"/>
  <c r="H1113" i="3"/>
  <c r="H1114" i="3"/>
  <c r="H1115" i="3"/>
  <c r="H1116" i="3"/>
  <c r="H1117" i="3"/>
  <c r="H1118" i="3"/>
  <c r="H1119" i="3"/>
  <c r="H1120" i="3"/>
  <c r="H1121" i="3"/>
  <c r="H1122" i="3"/>
  <c r="H1123" i="3"/>
  <c r="H1124" i="3"/>
  <c r="H1125" i="3"/>
  <c r="H1126" i="3"/>
  <c r="H1127" i="3"/>
  <c r="H1128" i="3"/>
  <c r="H1129" i="3"/>
  <c r="H1130" i="3"/>
  <c r="H1131" i="3"/>
  <c r="H1132" i="3"/>
  <c r="H1133" i="3"/>
  <c r="H1134" i="3"/>
  <c r="H1135" i="3"/>
  <c r="H1136" i="3"/>
  <c r="H1137" i="3"/>
  <c r="H1138" i="3"/>
  <c r="H1139" i="3"/>
  <c r="H1140" i="3"/>
  <c r="H1141" i="3"/>
  <c r="H1142" i="3"/>
  <c r="H1143" i="3"/>
  <c r="H1144" i="3"/>
  <c r="H1145" i="3"/>
  <c r="H1146" i="3"/>
  <c r="H1147" i="3"/>
  <c r="H1148" i="3"/>
  <c r="H1149" i="3"/>
  <c r="H1150" i="3"/>
  <c r="H1151" i="3"/>
  <c r="H1152" i="3"/>
  <c r="H1153" i="3"/>
  <c r="H1154" i="3"/>
  <c r="H1155" i="3"/>
  <c r="H1156" i="3"/>
  <c r="H1157" i="3"/>
  <c r="H1158" i="3"/>
  <c r="H1159" i="3"/>
  <c r="H1160" i="3"/>
  <c r="H1161" i="3"/>
  <c r="H1162" i="3"/>
  <c r="H1163" i="3"/>
  <c r="H1164" i="3"/>
  <c r="H1165" i="3"/>
  <c r="H1166" i="3"/>
  <c r="H1167" i="3"/>
  <c r="H1168" i="3"/>
  <c r="H1169" i="3"/>
  <c r="H1170" i="3"/>
  <c r="H1171" i="3"/>
  <c r="H1172" i="3"/>
  <c r="H1173" i="3"/>
  <c r="H1174" i="3"/>
  <c r="H1175" i="3"/>
  <c r="H1176" i="3"/>
  <c r="H1177" i="3"/>
  <c r="H1178" i="3"/>
  <c r="H1179" i="3"/>
  <c r="H1180" i="3"/>
  <c r="H1181" i="3"/>
  <c r="H1182" i="3"/>
  <c r="H1183" i="3"/>
  <c r="H1184" i="3"/>
  <c r="H1185" i="3"/>
  <c r="H1186" i="3"/>
  <c r="H1187" i="3"/>
  <c r="H1188" i="3"/>
  <c r="H1189" i="3"/>
  <c r="H1190" i="3"/>
  <c r="H1191" i="3"/>
  <c r="H1192" i="3"/>
  <c r="H1193" i="3"/>
  <c r="H1194" i="3"/>
  <c r="H1195" i="3"/>
  <c r="H1196" i="3"/>
  <c r="H1197" i="3"/>
  <c r="H1198" i="3"/>
  <c r="H1199" i="3"/>
  <c r="H1200" i="3"/>
  <c r="H1201" i="3"/>
  <c r="H1202" i="3"/>
  <c r="H1203" i="3"/>
  <c r="H1204" i="3"/>
  <c r="H1205" i="3"/>
  <c r="H1206" i="3"/>
  <c r="H1207" i="3"/>
  <c r="H1208" i="3"/>
  <c r="H1209" i="3"/>
  <c r="H1210" i="3"/>
  <c r="H1211" i="3"/>
  <c r="H1212" i="3"/>
  <c r="H1213" i="3"/>
  <c r="H1214" i="3"/>
  <c r="H1215" i="3"/>
  <c r="H1216" i="3"/>
  <c r="H1217" i="3"/>
  <c r="H1218" i="3"/>
  <c r="H1219" i="3"/>
  <c r="H1220" i="3"/>
  <c r="H1221" i="3"/>
  <c r="H1222" i="3"/>
  <c r="H1223" i="3"/>
  <c r="H1224" i="3"/>
  <c r="H1225" i="3"/>
  <c r="H1226" i="3"/>
  <c r="H1227" i="3"/>
  <c r="H1228" i="3"/>
  <c r="H1229" i="3"/>
  <c r="H1230" i="3"/>
  <c r="H1231" i="3"/>
  <c r="H1232" i="3"/>
  <c r="H1233" i="3"/>
  <c r="H1234" i="3"/>
  <c r="H1235" i="3"/>
  <c r="H1236" i="3"/>
  <c r="H1237" i="3"/>
  <c r="H1238" i="3"/>
  <c r="H1239" i="3"/>
  <c r="H1240" i="3"/>
  <c r="H1241" i="3"/>
  <c r="H1242" i="3"/>
  <c r="H1243" i="3"/>
  <c r="H1244" i="3"/>
  <c r="H1245" i="3"/>
  <c r="H1246" i="3"/>
  <c r="H1247" i="3"/>
  <c r="H1248" i="3"/>
  <c r="H1249" i="3"/>
  <c r="H1250" i="3"/>
  <c r="H1251" i="3"/>
  <c r="H1252" i="3"/>
  <c r="H1253" i="3"/>
  <c r="H1254" i="3"/>
  <c r="H1255" i="3"/>
  <c r="H1256" i="3"/>
  <c r="H1257" i="3"/>
  <c r="H1258" i="3"/>
  <c r="H1259" i="3"/>
  <c r="H1260" i="3"/>
  <c r="H1261" i="3"/>
  <c r="H1262" i="3"/>
  <c r="H1263" i="3"/>
  <c r="H1264" i="3"/>
  <c r="H1265" i="3"/>
  <c r="H1266" i="3"/>
  <c r="H1267" i="3"/>
  <c r="H1268" i="3"/>
  <c r="H1269" i="3"/>
  <c r="H1270" i="3"/>
  <c r="H1271" i="3"/>
  <c r="H1272" i="3"/>
  <c r="H1273" i="3"/>
  <c r="H1274" i="3"/>
  <c r="H1275" i="3"/>
  <c r="H1276" i="3"/>
  <c r="H1277" i="3"/>
  <c r="H1278" i="3"/>
  <c r="H1279" i="3"/>
  <c r="H1280" i="3"/>
  <c r="H1281" i="3"/>
  <c r="H1282" i="3"/>
  <c r="H1283" i="3"/>
  <c r="H1284" i="3"/>
  <c r="H1285" i="3"/>
  <c r="H1286" i="3"/>
  <c r="H1287" i="3"/>
  <c r="H1288" i="3"/>
  <c r="H1289" i="3"/>
  <c r="H1290" i="3"/>
  <c r="H1291" i="3"/>
  <c r="H1292" i="3"/>
  <c r="H1293" i="3"/>
  <c r="H1294" i="3"/>
  <c r="H1295" i="3"/>
  <c r="H1296" i="3"/>
  <c r="H1297" i="3"/>
  <c r="H1298" i="3"/>
  <c r="H1299" i="3"/>
  <c r="H1300" i="3"/>
  <c r="H1301" i="3"/>
  <c r="H1302" i="3"/>
  <c r="H1303" i="3"/>
  <c r="H1304" i="3"/>
  <c r="H1305" i="3"/>
  <c r="H1306" i="3"/>
  <c r="H1307" i="3"/>
  <c r="H1308" i="3"/>
  <c r="H1309" i="3"/>
  <c r="H1310" i="3"/>
  <c r="H1311" i="3"/>
  <c r="H1312" i="3"/>
  <c r="H1313" i="3"/>
  <c r="H1314" i="3"/>
  <c r="H1315" i="3"/>
  <c r="H1316" i="3"/>
  <c r="H1317" i="3"/>
  <c r="H1318" i="3"/>
  <c r="H1319" i="3"/>
  <c r="H1320" i="3"/>
  <c r="H1321" i="3"/>
  <c r="H1322" i="3"/>
  <c r="H1323" i="3"/>
  <c r="H1324" i="3"/>
  <c r="H1325" i="3"/>
  <c r="H1326" i="3"/>
  <c r="H1327" i="3"/>
  <c r="H1328" i="3"/>
  <c r="H1329" i="3"/>
  <c r="H1330" i="3"/>
  <c r="H1331" i="3"/>
  <c r="H1332" i="3"/>
  <c r="H1333" i="3"/>
  <c r="H1334" i="3"/>
  <c r="H1335" i="3"/>
  <c r="H1336" i="3"/>
  <c r="H1337" i="3"/>
  <c r="H1338" i="3"/>
  <c r="H1339" i="3"/>
  <c r="H1340" i="3"/>
  <c r="H1341" i="3"/>
  <c r="H1342" i="3"/>
  <c r="H1343" i="3"/>
  <c r="H1344" i="3"/>
  <c r="H1345" i="3"/>
  <c r="H1346" i="3"/>
  <c r="H1347" i="3"/>
  <c r="H1348" i="3"/>
  <c r="H1349" i="3"/>
  <c r="H1350" i="3"/>
  <c r="H1351" i="3"/>
  <c r="H1352" i="3"/>
  <c r="H1353" i="3"/>
  <c r="H1354" i="3"/>
  <c r="H1355" i="3"/>
  <c r="H1356" i="3"/>
  <c r="H1357" i="3"/>
  <c r="H1358" i="3"/>
  <c r="H1359" i="3"/>
  <c r="H1360" i="3"/>
  <c r="H1361" i="3"/>
  <c r="H1362" i="3"/>
  <c r="H1363" i="3"/>
  <c r="H1364" i="3"/>
  <c r="H1365" i="3"/>
  <c r="H1366" i="3"/>
  <c r="H1367" i="3"/>
  <c r="H1368" i="3"/>
  <c r="H1369" i="3"/>
  <c r="H1370" i="3"/>
  <c r="H1371" i="3"/>
  <c r="H1372" i="3"/>
  <c r="H1373" i="3"/>
  <c r="H1374" i="3"/>
  <c r="H1375" i="3"/>
  <c r="H1376" i="3"/>
  <c r="H1377" i="3"/>
  <c r="H1378" i="3"/>
  <c r="H1379" i="3"/>
  <c r="H1380" i="3"/>
  <c r="H1381" i="3"/>
  <c r="H1382" i="3"/>
  <c r="H1383" i="3"/>
  <c r="H1384" i="3"/>
  <c r="H1385" i="3"/>
  <c r="H1386" i="3"/>
  <c r="H1387" i="3"/>
  <c r="H1388" i="3"/>
  <c r="H1389" i="3"/>
  <c r="H1390" i="3"/>
  <c r="H1391" i="3"/>
  <c r="H1392" i="3"/>
  <c r="H1393" i="3"/>
  <c r="H1394" i="3"/>
  <c r="H1395" i="3"/>
  <c r="H1396" i="3"/>
  <c r="H1397" i="3"/>
  <c r="H1398" i="3"/>
  <c r="H1399" i="3"/>
  <c r="H1400" i="3"/>
  <c r="H1401" i="3"/>
  <c r="H1402" i="3"/>
  <c r="H1403" i="3"/>
  <c r="H1404" i="3"/>
  <c r="H1405" i="3"/>
  <c r="H1406" i="3"/>
  <c r="H1407" i="3"/>
  <c r="H1408" i="3"/>
  <c r="H1409" i="3"/>
  <c r="H1410" i="3"/>
  <c r="H1411" i="3"/>
  <c r="H1412" i="3"/>
  <c r="H1413" i="3"/>
  <c r="H1414" i="3"/>
  <c r="H1415" i="3"/>
  <c r="H1416" i="3"/>
  <c r="H1417" i="3"/>
  <c r="H1418" i="3"/>
  <c r="H1419" i="3"/>
  <c r="H1420" i="3"/>
  <c r="H1421" i="3"/>
  <c r="H1422" i="3"/>
  <c r="H1423" i="3"/>
  <c r="H1424" i="3"/>
  <c r="H1425" i="3"/>
  <c r="H1426" i="3"/>
  <c r="H1427" i="3"/>
  <c r="H1428" i="3"/>
  <c r="H1429" i="3"/>
  <c r="H1430" i="3"/>
  <c r="H1431" i="3"/>
  <c r="H1432" i="3"/>
  <c r="H1433" i="3"/>
  <c r="H1434" i="3"/>
  <c r="H1435" i="3"/>
  <c r="H1436" i="3"/>
  <c r="H1437" i="3"/>
  <c r="H1438" i="3"/>
  <c r="H1439" i="3"/>
  <c r="H1440" i="3"/>
  <c r="H1441" i="3"/>
  <c r="H1442" i="3"/>
  <c r="H1443" i="3"/>
  <c r="H1444" i="3"/>
  <c r="H1445" i="3"/>
  <c r="H1446" i="3"/>
  <c r="H1447" i="3"/>
  <c r="H1448" i="3"/>
  <c r="H1449" i="3"/>
  <c r="H1450" i="3"/>
  <c r="H1451" i="3"/>
  <c r="H1452" i="3"/>
  <c r="H1453" i="3"/>
  <c r="H1454" i="3"/>
  <c r="H1455" i="3"/>
  <c r="H1456" i="3"/>
  <c r="H1457" i="3"/>
  <c r="H1458" i="3"/>
  <c r="H1459" i="3"/>
  <c r="H1460" i="3"/>
  <c r="H1461" i="3"/>
  <c r="H1462" i="3"/>
  <c r="H1463" i="3"/>
  <c r="H1464" i="3"/>
  <c r="H1465" i="3"/>
  <c r="H1466" i="3"/>
  <c r="H1467" i="3"/>
  <c r="H1468" i="3"/>
  <c r="H1469" i="3"/>
  <c r="H1470" i="3"/>
  <c r="H1471" i="3"/>
  <c r="H1472" i="3"/>
  <c r="H1473" i="3"/>
  <c r="H1474" i="3"/>
  <c r="H1475" i="3"/>
  <c r="H1476" i="3"/>
  <c r="H1477" i="3"/>
  <c r="H1478" i="3"/>
  <c r="H1479" i="3"/>
  <c r="H1480" i="3"/>
  <c r="H1481" i="3"/>
  <c r="H1482" i="3"/>
  <c r="H1483" i="3"/>
  <c r="H1484" i="3"/>
  <c r="H1485" i="3"/>
  <c r="H1486" i="3"/>
  <c r="H1487" i="3"/>
  <c r="H1488" i="3"/>
  <c r="H1489" i="3"/>
  <c r="H1490" i="3"/>
  <c r="H1491" i="3"/>
  <c r="H1492" i="3"/>
  <c r="H1493" i="3"/>
  <c r="H1494" i="3"/>
  <c r="H1495" i="3"/>
  <c r="H1496" i="3"/>
  <c r="H1497" i="3"/>
  <c r="H1498" i="3"/>
  <c r="H1499" i="3"/>
  <c r="H1500" i="3"/>
  <c r="H1501" i="3"/>
  <c r="H1502" i="3"/>
  <c r="H1503" i="3"/>
  <c r="H1504" i="3"/>
  <c r="H1505" i="3"/>
  <c r="H1506" i="3"/>
  <c r="H1507" i="3"/>
  <c r="H1508" i="3"/>
  <c r="H1509" i="3"/>
  <c r="H1510" i="3"/>
  <c r="H1511" i="3"/>
  <c r="H1512" i="3"/>
  <c r="H1513" i="3"/>
  <c r="H1514" i="3"/>
  <c r="H1515" i="3"/>
  <c r="H1516" i="3"/>
  <c r="H1517" i="3"/>
  <c r="H1518" i="3"/>
  <c r="H1519" i="3"/>
  <c r="H1520" i="3"/>
  <c r="H1521" i="3"/>
  <c r="H1522" i="3"/>
  <c r="H1523" i="3"/>
  <c r="H1524" i="3"/>
  <c r="H1525" i="3"/>
  <c r="H1526" i="3"/>
  <c r="H1527" i="3"/>
  <c r="H1528" i="3"/>
  <c r="H1529" i="3"/>
  <c r="H1530" i="3"/>
  <c r="H1531" i="3"/>
  <c r="H1532" i="3"/>
  <c r="H1533" i="3"/>
  <c r="H1534" i="3"/>
  <c r="H1535" i="3"/>
  <c r="H1536" i="3"/>
  <c r="H1537" i="3"/>
  <c r="H1538" i="3"/>
  <c r="H1539" i="3"/>
  <c r="H1540" i="3"/>
  <c r="H1541" i="3"/>
  <c r="H1542" i="3"/>
  <c r="H1543" i="3"/>
  <c r="H1544" i="3"/>
  <c r="H1545" i="3"/>
  <c r="H1546" i="3"/>
  <c r="H1547" i="3"/>
  <c r="H1548" i="3"/>
  <c r="H1549" i="3"/>
  <c r="H1550" i="3"/>
  <c r="H1551" i="3"/>
  <c r="H1552" i="3"/>
  <c r="H1553" i="3"/>
  <c r="H1554" i="3"/>
  <c r="H1555" i="3"/>
  <c r="H1556" i="3"/>
  <c r="H1557" i="3"/>
  <c r="H1558" i="3"/>
  <c r="H1559" i="3"/>
  <c r="H1560" i="3"/>
  <c r="H1561" i="3"/>
  <c r="H1562" i="3"/>
  <c r="H1563" i="3"/>
  <c r="H1564" i="3"/>
  <c r="H1565" i="3"/>
  <c r="H1566" i="3"/>
  <c r="H1567" i="3"/>
  <c r="H1568" i="3"/>
  <c r="H1569" i="3"/>
  <c r="H1570" i="3"/>
  <c r="H1571" i="3"/>
  <c r="H1572" i="3"/>
  <c r="H1573" i="3"/>
  <c r="H1574" i="3"/>
  <c r="H1575" i="3"/>
  <c r="H1576" i="3"/>
  <c r="H1577" i="3"/>
  <c r="H1578" i="3"/>
  <c r="H1579" i="3"/>
  <c r="H1580" i="3"/>
  <c r="H1581" i="3"/>
  <c r="H1582" i="3"/>
  <c r="H1583" i="3"/>
  <c r="H1584" i="3"/>
  <c r="H1585" i="3"/>
  <c r="H1586" i="3"/>
  <c r="H1587" i="3"/>
  <c r="H1588" i="3"/>
  <c r="H1589" i="3"/>
  <c r="H1590" i="3"/>
  <c r="H1591" i="3"/>
  <c r="H1592" i="3"/>
  <c r="H1593" i="3"/>
  <c r="H1594" i="3"/>
  <c r="H1595" i="3"/>
  <c r="H1596" i="3"/>
  <c r="H1597" i="3"/>
  <c r="H1598" i="3"/>
  <c r="H1599" i="3"/>
  <c r="H1600" i="3"/>
  <c r="H1601" i="3"/>
  <c r="H1602" i="3"/>
  <c r="H1603" i="3"/>
  <c r="H1604" i="3"/>
  <c r="H1605" i="3"/>
  <c r="H1606" i="3"/>
  <c r="H1607" i="3"/>
  <c r="H1608" i="3"/>
  <c r="H1609" i="3"/>
  <c r="H1610" i="3"/>
  <c r="H1611" i="3"/>
  <c r="H1612" i="3"/>
  <c r="H1613" i="3"/>
  <c r="H1614" i="3"/>
  <c r="H1615" i="3"/>
  <c r="H1616" i="3"/>
  <c r="H1617" i="3"/>
  <c r="H1618" i="3"/>
  <c r="H1619" i="3"/>
  <c r="H1620" i="3"/>
  <c r="H1621" i="3"/>
  <c r="H1622" i="3"/>
  <c r="H1623" i="3"/>
  <c r="H1624" i="3"/>
  <c r="H1625" i="3"/>
  <c r="H1626" i="3"/>
  <c r="H1627" i="3"/>
  <c r="H1628" i="3"/>
  <c r="H1629" i="3"/>
  <c r="H1630" i="3"/>
  <c r="H1631" i="3"/>
  <c r="H1632" i="3"/>
  <c r="H1633" i="3"/>
  <c r="H1634" i="3"/>
  <c r="H1635" i="3"/>
  <c r="H1636" i="3"/>
  <c r="H1637" i="3"/>
  <c r="H1638" i="3"/>
  <c r="H1639" i="3"/>
  <c r="H1640" i="3"/>
  <c r="H1641" i="3"/>
  <c r="H1642" i="3"/>
  <c r="H1643" i="3"/>
  <c r="H1644" i="3"/>
  <c r="H1645" i="3"/>
  <c r="H1646" i="3"/>
  <c r="H1647" i="3"/>
  <c r="H1648" i="3"/>
  <c r="H1649" i="3"/>
  <c r="H1650" i="3"/>
  <c r="H1651" i="3"/>
  <c r="H1652" i="3"/>
  <c r="H1653" i="3"/>
  <c r="H1654" i="3"/>
  <c r="H1655" i="3"/>
  <c r="H1656" i="3"/>
  <c r="H1657" i="3"/>
  <c r="H1658" i="3"/>
  <c r="H1659" i="3"/>
  <c r="H1660" i="3"/>
  <c r="H1661" i="3"/>
  <c r="H1662" i="3"/>
  <c r="H1663" i="3"/>
  <c r="H1664" i="3"/>
  <c r="H1665" i="3"/>
  <c r="H1666" i="3"/>
  <c r="H1667" i="3"/>
  <c r="H1668" i="3"/>
  <c r="H1669" i="3"/>
  <c r="H1670" i="3"/>
  <c r="H1671" i="3"/>
  <c r="H1672" i="3"/>
  <c r="H1673" i="3"/>
  <c r="H1674" i="3"/>
  <c r="H1675" i="3"/>
  <c r="H1676" i="3"/>
  <c r="H1677" i="3"/>
  <c r="H1678" i="3"/>
  <c r="H1679" i="3"/>
  <c r="H1680" i="3"/>
  <c r="H1681" i="3"/>
  <c r="H1682" i="3"/>
  <c r="H1683" i="3"/>
  <c r="H1684" i="3"/>
  <c r="H1685" i="3"/>
  <c r="H1686" i="3"/>
  <c r="H1687" i="3"/>
  <c r="H1688" i="3"/>
  <c r="H1689" i="3"/>
  <c r="H1690" i="3"/>
  <c r="H1691" i="3"/>
  <c r="H1692" i="3"/>
  <c r="H1693" i="3"/>
  <c r="H1694" i="3"/>
  <c r="H1695" i="3"/>
  <c r="H1696" i="3"/>
  <c r="H1697" i="3"/>
  <c r="H1698" i="3"/>
  <c r="H1699" i="3"/>
  <c r="H1700" i="3"/>
  <c r="H1701" i="3"/>
  <c r="H1702" i="3"/>
  <c r="H1703" i="3"/>
  <c r="H1704" i="3"/>
  <c r="H1705" i="3"/>
  <c r="H1706" i="3"/>
  <c r="H1707" i="3"/>
  <c r="H1708" i="3"/>
  <c r="H1709" i="3"/>
  <c r="H1710" i="3"/>
  <c r="H1711" i="3"/>
  <c r="H1712" i="3"/>
  <c r="H1713" i="3"/>
  <c r="H1714" i="3"/>
  <c r="H1715" i="3"/>
  <c r="H1716" i="3"/>
  <c r="H1717" i="3"/>
  <c r="H1718" i="3"/>
  <c r="H1719" i="3"/>
  <c r="H1720" i="3"/>
  <c r="H1721" i="3"/>
  <c r="H1722" i="3"/>
  <c r="H1723" i="3"/>
  <c r="H1724" i="3"/>
  <c r="H1725" i="3"/>
  <c r="H1726" i="3"/>
  <c r="H1727" i="3"/>
  <c r="H1728" i="3"/>
  <c r="H1729" i="3"/>
  <c r="H1730" i="3"/>
  <c r="H1731" i="3"/>
  <c r="H1732" i="3"/>
  <c r="H1733" i="3"/>
  <c r="H1734" i="3"/>
  <c r="H1735" i="3"/>
  <c r="H1736" i="3"/>
  <c r="H1737" i="3"/>
  <c r="H1738" i="3"/>
  <c r="H1739" i="3"/>
  <c r="H1740" i="3"/>
  <c r="H1741" i="3"/>
  <c r="H1742" i="3"/>
  <c r="H1743" i="3"/>
  <c r="H1744" i="3"/>
  <c r="H1745" i="3"/>
  <c r="H1746" i="3"/>
  <c r="H1747" i="3"/>
  <c r="H1748" i="3"/>
  <c r="H1749" i="3"/>
  <c r="H1750" i="3"/>
  <c r="H1751" i="3"/>
  <c r="H1752" i="3"/>
  <c r="H1753" i="3"/>
  <c r="H1754" i="3"/>
  <c r="H1755" i="3"/>
  <c r="H1756" i="3"/>
  <c r="H1757" i="3"/>
  <c r="H1758" i="3"/>
  <c r="H1759" i="3"/>
  <c r="H1760" i="3"/>
  <c r="H1761" i="3"/>
  <c r="H1762" i="3"/>
  <c r="H1763" i="3"/>
  <c r="H1764" i="3"/>
  <c r="H1765" i="3"/>
  <c r="H1766" i="3"/>
  <c r="H1767" i="3"/>
  <c r="H1768" i="3"/>
  <c r="H1769" i="3"/>
  <c r="H1770" i="3"/>
  <c r="H1771" i="3"/>
  <c r="H1772" i="3"/>
  <c r="H1773" i="3"/>
  <c r="H1774" i="3"/>
  <c r="H1775" i="3"/>
  <c r="H1776" i="3"/>
  <c r="H1777" i="3"/>
  <c r="H1778" i="3"/>
  <c r="H1779" i="3"/>
  <c r="H1780" i="3"/>
  <c r="H1781" i="3"/>
  <c r="H1782" i="3"/>
  <c r="H1783" i="3"/>
  <c r="H1784" i="3"/>
  <c r="H1785" i="3"/>
  <c r="H1786" i="3"/>
  <c r="H1787" i="3"/>
  <c r="H1788" i="3"/>
  <c r="H1789" i="3"/>
  <c r="H1790" i="3"/>
  <c r="H1791" i="3"/>
  <c r="H1792" i="3"/>
  <c r="H1793" i="3"/>
  <c r="H1794" i="3"/>
  <c r="H1795" i="3"/>
  <c r="H1796" i="3"/>
  <c r="H1797" i="3"/>
  <c r="H1798" i="3"/>
  <c r="H1799" i="3"/>
  <c r="H1800" i="3"/>
  <c r="H1801" i="3"/>
  <c r="H1802" i="3"/>
  <c r="H1803" i="3"/>
  <c r="H1804" i="3"/>
  <c r="H1805" i="3"/>
  <c r="H1806" i="3"/>
  <c r="H1807" i="3"/>
  <c r="H1808" i="3"/>
  <c r="H1809" i="3"/>
  <c r="H1810" i="3"/>
  <c r="H1811" i="3"/>
  <c r="H1812" i="3"/>
  <c r="H1813" i="3"/>
  <c r="H1814" i="3"/>
  <c r="H1815" i="3"/>
  <c r="H1816" i="3"/>
  <c r="H1817" i="3"/>
  <c r="H1818" i="3"/>
  <c r="H1819" i="3"/>
  <c r="H1820" i="3"/>
  <c r="H1821" i="3"/>
  <c r="H1822" i="3"/>
  <c r="H1823" i="3"/>
  <c r="H1824" i="3"/>
  <c r="H1825" i="3"/>
  <c r="H1826" i="3"/>
  <c r="H1827" i="3"/>
  <c r="H1828" i="3"/>
  <c r="H1829" i="3"/>
  <c r="H1830" i="3"/>
  <c r="H1831" i="3"/>
  <c r="H1832" i="3"/>
  <c r="H1833" i="3"/>
  <c r="H1834" i="3"/>
  <c r="H1835" i="3"/>
  <c r="H1836" i="3"/>
  <c r="H1837" i="3"/>
  <c r="H1838" i="3"/>
  <c r="H1839" i="3"/>
  <c r="H1840" i="3"/>
  <c r="H1841" i="3"/>
  <c r="H1842" i="3"/>
  <c r="H1843" i="3"/>
  <c r="H1844" i="3"/>
  <c r="H1845" i="3"/>
  <c r="H1846" i="3"/>
  <c r="H1847" i="3"/>
  <c r="H1848" i="3"/>
  <c r="H1849" i="3"/>
  <c r="H1850" i="3"/>
  <c r="H1851" i="3"/>
  <c r="H1852" i="3"/>
  <c r="H1853" i="3"/>
  <c r="H1854" i="3"/>
  <c r="H1855" i="3"/>
  <c r="H1856" i="3"/>
  <c r="H1857" i="3"/>
  <c r="H1858" i="3"/>
  <c r="H1859" i="3"/>
  <c r="H1860" i="3"/>
  <c r="H1861" i="3"/>
  <c r="H1862" i="3"/>
  <c r="H1863" i="3"/>
  <c r="H1864" i="3"/>
  <c r="H1865" i="3"/>
  <c r="H1866" i="3"/>
  <c r="H1867" i="3"/>
  <c r="H1868" i="3"/>
  <c r="H1869" i="3"/>
  <c r="H1870" i="3"/>
  <c r="H1871" i="3"/>
  <c r="H1872" i="3"/>
  <c r="H1873" i="3"/>
  <c r="H1874" i="3"/>
  <c r="H1875" i="3"/>
  <c r="H1876" i="3"/>
  <c r="H1877" i="3"/>
  <c r="H1878" i="3"/>
  <c r="H1879" i="3"/>
  <c r="H1880" i="3"/>
  <c r="H1881" i="3"/>
  <c r="H1882" i="3"/>
  <c r="H1883" i="3"/>
  <c r="H1884" i="3"/>
  <c r="H1885" i="3"/>
  <c r="H1886" i="3"/>
  <c r="H1887" i="3"/>
  <c r="H1888" i="3"/>
  <c r="H1889" i="3"/>
  <c r="H1890" i="3"/>
  <c r="H1891" i="3"/>
  <c r="H1892" i="3"/>
  <c r="H1893" i="3"/>
  <c r="H1894" i="3"/>
  <c r="H1895" i="3"/>
  <c r="H1896" i="3"/>
  <c r="H1897" i="3"/>
  <c r="H1898" i="3"/>
  <c r="H1899" i="3"/>
  <c r="H1900" i="3"/>
  <c r="H1901" i="3"/>
  <c r="H1902" i="3"/>
  <c r="H1903" i="3"/>
  <c r="H1904" i="3"/>
  <c r="H1905" i="3"/>
  <c r="H1906" i="3"/>
  <c r="H1907" i="3"/>
  <c r="H1908" i="3"/>
  <c r="H1909" i="3"/>
  <c r="H1910" i="3"/>
  <c r="H1911" i="3"/>
  <c r="H1912" i="3"/>
  <c r="H1913" i="3"/>
  <c r="H1914" i="3"/>
  <c r="H1915" i="3"/>
  <c r="H1916" i="3"/>
  <c r="H1917" i="3"/>
  <c r="H1918" i="3"/>
  <c r="H1919" i="3"/>
  <c r="H1920" i="3"/>
  <c r="H1921" i="3"/>
  <c r="H1922" i="3"/>
  <c r="H1923" i="3"/>
  <c r="H1924" i="3"/>
  <c r="H1925" i="3"/>
  <c r="H1926" i="3"/>
  <c r="H1927" i="3"/>
  <c r="H1928" i="3"/>
  <c r="H1929" i="3"/>
  <c r="H1930" i="3"/>
  <c r="H1931" i="3"/>
  <c r="H1932" i="3"/>
  <c r="H1933" i="3"/>
  <c r="H1934" i="3"/>
  <c r="H1935" i="3"/>
  <c r="H1936" i="3"/>
  <c r="H1937" i="3"/>
  <c r="H1938" i="3"/>
  <c r="H1939" i="3"/>
  <c r="H1940" i="3"/>
  <c r="H1941" i="3"/>
  <c r="H1942" i="3"/>
  <c r="H1943" i="3"/>
  <c r="H1944" i="3"/>
  <c r="H1945" i="3"/>
  <c r="H1946" i="3"/>
  <c r="H1947" i="3"/>
  <c r="H1948" i="3"/>
  <c r="H1949" i="3"/>
  <c r="H1950" i="3"/>
  <c r="H1951" i="3"/>
  <c r="H1952" i="3"/>
  <c r="H1953" i="3"/>
  <c r="H1954" i="3"/>
  <c r="H1955" i="3"/>
  <c r="H1956" i="3"/>
  <c r="H1957" i="3"/>
  <c r="H1958" i="3"/>
  <c r="H1959" i="3"/>
  <c r="H1960" i="3"/>
  <c r="H1961" i="3"/>
  <c r="H1962" i="3"/>
  <c r="H1963" i="3"/>
  <c r="H1964" i="3"/>
  <c r="H1965" i="3"/>
  <c r="H1966" i="3"/>
  <c r="H1967" i="3"/>
  <c r="H1968" i="3"/>
  <c r="H1969" i="3"/>
  <c r="H1970" i="3"/>
  <c r="H1971" i="3"/>
  <c r="H1972" i="3"/>
  <c r="H1973" i="3"/>
  <c r="H1974" i="3"/>
  <c r="H1975" i="3"/>
  <c r="H1976" i="3"/>
  <c r="H1977" i="3"/>
  <c r="H1978" i="3"/>
  <c r="H1979" i="3"/>
  <c r="H1980" i="3"/>
  <c r="H1981" i="3"/>
  <c r="H1982" i="3"/>
  <c r="H1983" i="3"/>
  <c r="H1984" i="3"/>
  <c r="H1985" i="3"/>
  <c r="H1986" i="3"/>
  <c r="H1987" i="3"/>
  <c r="H1988" i="3"/>
  <c r="H1989" i="3"/>
  <c r="H1990" i="3"/>
  <c r="H1991" i="3"/>
  <c r="H1992" i="3"/>
  <c r="H1993" i="3"/>
  <c r="H1994" i="3"/>
  <c r="H1995" i="3"/>
  <c r="H1996" i="3"/>
  <c r="H1997" i="3"/>
  <c r="H1998" i="3"/>
  <c r="H1999" i="3"/>
  <c r="H2000" i="3"/>
  <c r="H2001" i="3"/>
  <c r="H2002" i="3"/>
  <c r="H2003" i="3"/>
  <c r="H2004" i="3"/>
  <c r="H2005" i="3"/>
  <c r="H2006" i="3"/>
  <c r="H2007" i="3"/>
  <c r="H2008" i="3"/>
  <c r="H2009" i="3"/>
  <c r="H2010" i="3"/>
  <c r="H2011" i="3"/>
  <c r="H2012" i="3"/>
  <c r="H2013" i="3"/>
  <c r="H2014" i="3"/>
  <c r="H2015" i="3"/>
  <c r="H2016" i="3"/>
  <c r="H2017" i="3"/>
  <c r="H2018" i="3"/>
  <c r="H2019" i="3"/>
  <c r="H2020" i="3"/>
  <c r="H2021" i="3"/>
  <c r="H2022" i="3"/>
  <c r="H2023" i="3"/>
  <c r="H2024" i="3"/>
  <c r="H2025" i="3"/>
  <c r="H2026" i="3"/>
  <c r="H2027" i="3"/>
  <c r="H2028" i="3"/>
  <c r="H2029" i="3"/>
  <c r="H2030" i="3"/>
  <c r="H2031" i="3"/>
  <c r="H2032" i="3"/>
  <c r="H2033" i="3"/>
  <c r="H2034" i="3"/>
  <c r="H2035" i="3"/>
  <c r="H2036" i="3"/>
  <c r="H2037" i="3"/>
  <c r="H2038" i="3"/>
  <c r="H2039" i="3"/>
  <c r="H2040" i="3"/>
  <c r="H2041" i="3"/>
  <c r="H2042" i="3"/>
  <c r="H2043" i="3"/>
  <c r="H2044" i="3"/>
  <c r="H2045" i="3"/>
  <c r="H2046" i="3"/>
  <c r="H2047" i="3"/>
  <c r="H2048" i="3"/>
  <c r="H2049" i="3"/>
  <c r="H2050" i="3"/>
  <c r="H2051" i="3"/>
  <c r="H2052" i="3"/>
  <c r="H2053" i="3"/>
  <c r="H2054" i="3"/>
  <c r="H2055" i="3"/>
  <c r="H2056" i="3"/>
  <c r="H2057" i="3"/>
  <c r="H2058" i="3"/>
  <c r="H2059" i="3"/>
  <c r="H2060" i="3"/>
  <c r="H2061" i="3"/>
  <c r="H2062" i="3"/>
  <c r="H2063" i="3"/>
  <c r="H2064" i="3"/>
  <c r="H2065" i="3"/>
  <c r="H2066" i="3"/>
  <c r="H2067" i="3"/>
  <c r="H2068" i="3"/>
  <c r="H2069" i="3"/>
  <c r="H2070" i="3"/>
  <c r="H2071" i="3"/>
  <c r="H2072" i="3"/>
  <c r="H2073" i="3"/>
  <c r="H2074" i="3"/>
  <c r="H2075" i="3"/>
  <c r="H2076" i="3"/>
  <c r="H2077" i="3"/>
  <c r="H2078" i="3"/>
  <c r="H2079" i="3"/>
  <c r="H2080" i="3"/>
  <c r="H2081" i="3"/>
  <c r="H2082" i="3"/>
  <c r="H2083" i="3"/>
  <c r="H2084" i="3"/>
  <c r="H2085" i="3"/>
  <c r="H2086" i="3"/>
  <c r="H2087" i="3"/>
  <c r="H2088" i="3"/>
  <c r="H2089" i="3"/>
  <c r="H2090" i="3"/>
  <c r="H2091" i="3"/>
  <c r="H2092" i="3"/>
  <c r="H2093" i="3"/>
  <c r="H2094" i="3"/>
  <c r="H2095" i="3"/>
  <c r="H2096" i="3"/>
  <c r="H2097" i="3"/>
  <c r="H2098" i="3"/>
  <c r="H2099" i="3"/>
  <c r="H2100" i="3"/>
  <c r="H2101" i="3"/>
  <c r="H2102" i="3"/>
  <c r="H2103" i="3"/>
  <c r="H2104" i="3"/>
  <c r="H2105" i="3"/>
  <c r="H2106" i="3"/>
  <c r="H2107" i="3"/>
  <c r="H2108" i="3"/>
  <c r="H2109" i="3"/>
  <c r="H2110" i="3"/>
  <c r="H2111" i="3"/>
  <c r="H2112" i="3"/>
  <c r="H2113" i="3"/>
  <c r="H2114" i="3"/>
  <c r="H2115" i="3"/>
  <c r="H2116" i="3"/>
  <c r="H2117" i="3"/>
  <c r="H2118" i="3"/>
  <c r="H2119" i="3"/>
  <c r="H2120" i="3"/>
  <c r="H2121" i="3"/>
  <c r="H2122" i="3"/>
  <c r="H2123" i="3"/>
  <c r="H2124" i="3"/>
  <c r="H2125" i="3"/>
  <c r="H2126" i="3"/>
  <c r="H2127" i="3"/>
  <c r="H2128" i="3"/>
  <c r="H2129" i="3"/>
  <c r="H2130" i="3"/>
  <c r="H2131" i="3"/>
  <c r="H2132" i="3"/>
  <c r="H2133" i="3"/>
  <c r="H2134" i="3"/>
  <c r="H2135" i="3"/>
  <c r="H2136" i="3"/>
  <c r="H2137" i="3"/>
  <c r="H2138" i="3"/>
  <c r="H2139" i="3"/>
  <c r="H2140" i="3"/>
  <c r="H2141" i="3"/>
  <c r="H2142" i="3"/>
  <c r="H2143" i="3"/>
  <c r="H2144" i="3"/>
  <c r="H2145" i="3"/>
  <c r="H2146" i="3"/>
  <c r="H2147" i="3"/>
  <c r="H2148" i="3"/>
  <c r="H2149" i="3"/>
  <c r="H2150" i="3"/>
  <c r="H2151" i="3"/>
  <c r="H2152" i="3"/>
  <c r="H2153" i="3"/>
  <c r="H2154" i="3"/>
  <c r="H2155" i="3"/>
  <c r="H2156" i="3"/>
  <c r="H2157" i="3"/>
  <c r="H2158" i="3"/>
  <c r="H2159" i="3"/>
  <c r="H2160" i="3"/>
  <c r="H2161" i="3"/>
  <c r="H2162" i="3"/>
  <c r="H2163" i="3"/>
  <c r="H2164" i="3"/>
  <c r="H2165" i="3"/>
  <c r="H2166" i="3"/>
  <c r="H2167" i="3"/>
  <c r="H2168" i="3"/>
  <c r="H2169" i="3"/>
  <c r="H2170" i="3"/>
  <c r="H2171" i="3"/>
  <c r="H2172" i="3"/>
  <c r="H2173" i="3"/>
  <c r="H2174" i="3"/>
  <c r="H2175" i="3"/>
  <c r="H2176" i="3"/>
  <c r="H2177" i="3"/>
  <c r="H2178" i="3"/>
  <c r="H2179" i="3"/>
  <c r="H2180" i="3"/>
  <c r="H2181" i="3"/>
  <c r="H2182" i="3"/>
  <c r="H2183" i="3"/>
  <c r="H2184" i="3"/>
  <c r="H2185" i="3"/>
  <c r="H2186" i="3"/>
  <c r="H2187" i="3"/>
  <c r="H2188" i="3"/>
  <c r="H2189" i="3"/>
  <c r="H2190" i="3"/>
  <c r="H2191" i="3"/>
  <c r="H2192" i="3"/>
  <c r="H2193" i="3"/>
  <c r="H2194" i="3"/>
  <c r="H2195" i="3"/>
  <c r="H2196" i="3"/>
  <c r="H2197" i="3"/>
  <c r="H2198" i="3"/>
  <c r="H2199" i="3"/>
  <c r="H2200" i="3"/>
  <c r="H2201" i="3"/>
  <c r="H2202" i="3"/>
  <c r="H2203" i="3"/>
  <c r="H2204" i="3"/>
  <c r="H2205" i="3"/>
  <c r="H2206" i="3"/>
  <c r="H2207" i="3"/>
  <c r="H2208" i="3"/>
  <c r="H2209" i="3"/>
  <c r="H2210" i="3"/>
  <c r="H2211" i="3"/>
  <c r="H2212" i="3"/>
  <c r="H2213" i="3"/>
  <c r="H2214" i="3"/>
  <c r="H2215" i="3"/>
  <c r="H2216" i="3"/>
  <c r="H2217" i="3"/>
  <c r="H2218" i="3"/>
  <c r="H2219" i="3"/>
  <c r="H2220" i="3"/>
  <c r="H2221" i="3"/>
  <c r="H2222" i="3"/>
  <c r="H2223" i="3"/>
  <c r="H2224" i="3"/>
  <c r="H2225" i="3"/>
  <c r="H2226" i="3"/>
  <c r="H2227" i="3"/>
  <c r="H2228" i="3"/>
  <c r="H2229" i="3"/>
  <c r="H2230" i="3"/>
  <c r="H2231" i="3"/>
  <c r="H2232" i="3"/>
  <c r="H2233" i="3"/>
  <c r="H2234" i="3"/>
  <c r="H2235" i="3"/>
  <c r="H2236" i="3"/>
  <c r="H2237" i="3"/>
  <c r="H2238" i="3"/>
  <c r="H2239" i="3"/>
  <c r="H2240" i="3"/>
  <c r="H2241" i="3"/>
  <c r="H2242" i="3"/>
  <c r="H2243" i="3"/>
  <c r="H2244" i="3"/>
  <c r="H2245" i="3"/>
  <c r="H2246" i="3"/>
  <c r="H2247" i="3"/>
  <c r="H2248" i="3"/>
  <c r="H2249" i="3"/>
  <c r="H2250" i="3"/>
  <c r="H2251" i="3"/>
  <c r="H2252" i="3"/>
  <c r="H2253" i="3"/>
  <c r="H2254" i="3"/>
  <c r="H2255" i="3"/>
  <c r="H2256" i="3"/>
  <c r="H2257" i="3"/>
  <c r="H2258" i="3"/>
  <c r="H2259" i="3"/>
  <c r="H2260" i="3"/>
  <c r="H2261" i="3"/>
  <c r="H2262" i="3"/>
  <c r="H2263" i="3"/>
  <c r="H2264" i="3"/>
  <c r="H2265" i="3"/>
  <c r="H2266" i="3"/>
  <c r="H2267" i="3"/>
  <c r="H2268" i="3"/>
  <c r="H2269" i="3"/>
  <c r="H2270" i="3"/>
  <c r="H2271" i="3"/>
  <c r="H2272" i="3"/>
  <c r="H2273" i="3"/>
  <c r="H2274" i="3"/>
  <c r="H2275" i="3"/>
  <c r="H2276" i="3"/>
  <c r="H2277" i="3"/>
  <c r="H2278" i="3"/>
  <c r="H2279" i="3"/>
  <c r="H2280" i="3"/>
  <c r="H2281" i="3"/>
  <c r="H2282" i="3"/>
  <c r="H2283" i="3"/>
  <c r="H2284" i="3"/>
  <c r="H2285" i="3"/>
  <c r="H2286" i="3"/>
  <c r="H2287" i="3"/>
  <c r="H2288" i="3"/>
  <c r="H2289" i="3"/>
  <c r="H2290" i="3"/>
  <c r="H2291" i="3"/>
  <c r="H2292" i="3"/>
  <c r="H2293" i="3"/>
  <c r="H2294" i="3"/>
  <c r="H2295" i="3"/>
  <c r="H2296" i="3"/>
  <c r="H2297" i="3"/>
  <c r="H2298" i="3"/>
  <c r="H2299" i="3"/>
  <c r="H2300" i="3"/>
  <c r="H2301" i="3"/>
  <c r="H2302" i="3"/>
  <c r="H2303" i="3"/>
  <c r="H2304" i="3"/>
  <c r="H2305" i="3"/>
  <c r="H2306" i="3"/>
  <c r="H2307" i="3"/>
  <c r="H2308" i="3"/>
  <c r="H2309" i="3"/>
  <c r="H2310" i="3"/>
  <c r="H2311" i="3"/>
  <c r="H2312" i="3"/>
  <c r="H2313" i="3"/>
  <c r="H2314" i="3"/>
  <c r="H2315" i="3"/>
  <c r="H2316" i="3"/>
  <c r="H2317" i="3"/>
  <c r="H2318" i="3"/>
  <c r="H2319" i="3"/>
  <c r="H2320" i="3"/>
  <c r="H2321" i="3"/>
  <c r="H2322" i="3"/>
  <c r="H2323" i="3"/>
  <c r="H2324" i="3"/>
  <c r="H2325" i="3"/>
  <c r="H2326" i="3"/>
  <c r="H2327" i="3"/>
  <c r="H2328" i="3"/>
  <c r="H2329" i="3"/>
  <c r="H2330" i="3"/>
  <c r="H2331" i="3"/>
  <c r="H2332" i="3"/>
  <c r="H2333" i="3"/>
  <c r="H2334" i="3"/>
  <c r="H2335" i="3"/>
  <c r="H2336" i="3"/>
  <c r="H2337" i="3"/>
  <c r="H2338" i="3"/>
  <c r="H2339" i="3"/>
  <c r="H2340" i="3"/>
  <c r="H2341" i="3"/>
  <c r="H2342" i="3"/>
  <c r="H2343" i="3"/>
  <c r="H2344" i="3"/>
  <c r="H2345" i="3"/>
  <c r="H2346" i="3"/>
  <c r="H2347" i="3"/>
  <c r="H2348" i="3"/>
  <c r="H2349" i="3"/>
  <c r="H2350" i="3"/>
  <c r="H2351" i="3"/>
  <c r="H2352" i="3"/>
  <c r="H2353" i="3"/>
  <c r="H2354" i="3"/>
  <c r="H2355" i="3"/>
  <c r="H2356" i="3"/>
  <c r="H2357" i="3"/>
  <c r="H2358" i="3"/>
  <c r="H2359" i="3"/>
  <c r="H2360" i="3"/>
  <c r="H2361" i="3"/>
  <c r="H2362" i="3"/>
  <c r="H2363" i="3"/>
  <c r="H2364" i="3"/>
  <c r="H2365" i="3"/>
  <c r="H2366" i="3"/>
  <c r="H2367" i="3"/>
  <c r="H2368" i="3"/>
  <c r="H2369" i="3"/>
  <c r="H2370" i="3"/>
  <c r="H2371" i="3"/>
  <c r="H2372" i="3"/>
  <c r="H2373" i="3"/>
  <c r="H2374" i="3"/>
  <c r="H2375" i="3"/>
  <c r="H2376" i="3"/>
  <c r="H2377" i="3"/>
  <c r="H2378" i="3"/>
  <c r="H2379" i="3"/>
  <c r="H2380" i="3"/>
  <c r="H2381" i="3"/>
  <c r="H2382" i="3"/>
  <c r="H2383" i="3"/>
  <c r="H2384" i="3"/>
  <c r="H2385" i="3"/>
  <c r="H2386" i="3"/>
  <c r="H2387" i="3"/>
  <c r="H2388" i="3"/>
  <c r="H2389" i="3"/>
  <c r="H2390" i="3"/>
  <c r="H2391" i="3"/>
  <c r="H2392" i="3"/>
  <c r="H2393" i="3"/>
  <c r="H2394" i="3"/>
  <c r="H2395" i="3"/>
  <c r="H2396" i="3"/>
  <c r="H2397" i="3"/>
  <c r="H2398" i="3"/>
  <c r="H2399" i="3"/>
  <c r="H2400" i="3"/>
  <c r="H2401" i="3"/>
  <c r="H2402" i="3"/>
  <c r="H2403" i="3"/>
  <c r="H2404" i="3"/>
  <c r="H2405" i="3"/>
  <c r="H2406" i="3"/>
  <c r="H2407" i="3"/>
  <c r="H2408" i="3"/>
  <c r="H2409" i="3"/>
  <c r="H2410" i="3"/>
  <c r="H2411" i="3"/>
  <c r="H2412" i="3"/>
  <c r="H2413" i="3"/>
  <c r="H2414" i="3"/>
  <c r="H2415" i="3"/>
  <c r="H2416" i="3"/>
  <c r="H2417" i="3"/>
  <c r="H2418" i="3"/>
  <c r="H2419" i="3"/>
  <c r="H2420" i="3"/>
  <c r="H2421" i="3"/>
  <c r="H2422" i="3"/>
  <c r="H2423" i="3"/>
  <c r="H2424" i="3"/>
  <c r="H2425" i="3"/>
  <c r="H2426" i="3"/>
  <c r="H2427" i="3"/>
  <c r="H2428" i="3"/>
  <c r="H2429" i="3"/>
  <c r="H2430" i="3"/>
  <c r="H2431" i="3"/>
  <c r="H2432" i="3"/>
  <c r="H2433" i="3"/>
  <c r="H2434" i="3"/>
  <c r="H2435" i="3"/>
  <c r="H2436" i="3"/>
  <c r="H2437" i="3"/>
  <c r="H2438" i="3"/>
  <c r="H2439" i="3"/>
  <c r="H2440" i="3"/>
  <c r="H2441" i="3"/>
  <c r="H2442" i="3"/>
  <c r="H2443" i="3"/>
  <c r="H2444" i="3"/>
  <c r="H2445" i="3"/>
  <c r="H2446" i="3"/>
  <c r="H2447" i="3"/>
  <c r="H2448" i="3"/>
  <c r="H2449" i="3"/>
  <c r="H2450" i="3"/>
  <c r="H2451" i="3"/>
  <c r="H2452" i="3"/>
  <c r="H2453" i="3"/>
  <c r="H2454" i="3"/>
  <c r="H2455" i="3"/>
  <c r="H2456" i="3"/>
  <c r="H2457" i="3"/>
  <c r="H2458" i="3"/>
  <c r="H2459" i="3"/>
  <c r="H2460" i="3"/>
  <c r="H2461" i="3"/>
  <c r="H2462" i="3"/>
  <c r="H2463" i="3"/>
  <c r="H2464" i="3"/>
  <c r="H2465" i="3"/>
  <c r="H2466" i="3"/>
  <c r="H2467" i="3"/>
  <c r="H2468" i="3"/>
  <c r="H2469" i="3"/>
  <c r="H2470" i="3"/>
  <c r="H2471" i="3"/>
  <c r="H2472" i="3"/>
  <c r="H2473" i="3"/>
  <c r="H2474" i="3"/>
  <c r="H2475" i="3"/>
  <c r="H2476" i="3"/>
  <c r="H2477" i="3"/>
  <c r="H2478" i="3"/>
  <c r="H2479" i="3"/>
  <c r="H2480" i="3"/>
  <c r="H2481" i="3"/>
  <c r="H2482" i="3"/>
  <c r="H2483" i="3"/>
  <c r="H2484" i="3"/>
  <c r="H2485" i="3"/>
  <c r="H2486" i="3"/>
  <c r="H2487" i="3"/>
  <c r="H2488" i="3"/>
  <c r="H2489" i="3"/>
  <c r="H2490" i="3"/>
  <c r="H2491" i="3"/>
  <c r="H2492" i="3"/>
  <c r="H2493" i="3"/>
  <c r="H2494" i="3"/>
  <c r="H2495" i="3"/>
  <c r="H2496" i="3"/>
  <c r="H2497" i="3"/>
  <c r="H2498" i="3"/>
  <c r="H2499" i="3"/>
  <c r="H2500" i="3"/>
  <c r="H2501" i="3"/>
  <c r="H2502" i="3"/>
  <c r="H2503" i="3"/>
  <c r="H2504" i="3"/>
  <c r="H2505" i="3"/>
  <c r="H2506" i="3"/>
  <c r="H2507" i="3"/>
  <c r="H2508" i="3"/>
  <c r="H2509" i="3"/>
  <c r="H2510" i="3"/>
  <c r="H2511" i="3"/>
  <c r="H2512" i="3"/>
  <c r="H2513" i="3"/>
  <c r="H2514" i="3"/>
  <c r="H2515" i="3"/>
  <c r="H2516" i="3"/>
  <c r="H2517" i="3"/>
  <c r="H2518" i="3"/>
  <c r="H2519" i="3"/>
  <c r="H2520" i="3"/>
  <c r="H2521" i="3"/>
  <c r="H2522" i="3"/>
  <c r="H2523" i="3"/>
  <c r="H2524" i="3"/>
  <c r="H2525" i="3"/>
  <c r="H2526" i="3"/>
  <c r="H2527" i="3"/>
  <c r="H2528" i="3"/>
  <c r="H2529" i="3"/>
  <c r="H2530" i="3"/>
  <c r="H2531" i="3"/>
  <c r="H2532" i="3"/>
  <c r="H2533" i="3"/>
  <c r="H2534" i="3"/>
  <c r="H2535" i="3"/>
  <c r="H2536" i="3"/>
  <c r="H2537" i="3"/>
  <c r="H2538" i="3"/>
  <c r="H2539" i="3"/>
  <c r="H2540" i="3"/>
  <c r="H2541" i="3"/>
  <c r="H2542" i="3"/>
  <c r="H2543" i="3"/>
  <c r="H2544" i="3"/>
  <c r="H2545" i="3"/>
  <c r="H2546" i="3"/>
  <c r="H2547" i="3"/>
  <c r="H2548" i="3"/>
  <c r="H2549" i="3"/>
  <c r="H2550" i="3"/>
  <c r="H2551" i="3"/>
  <c r="H2552" i="3"/>
  <c r="H2553" i="3"/>
  <c r="H2554" i="3"/>
  <c r="H2555" i="3"/>
  <c r="H2556" i="3"/>
  <c r="H2557" i="3"/>
  <c r="H2558" i="3"/>
  <c r="H2559" i="3"/>
  <c r="H2560" i="3"/>
  <c r="H2561" i="3"/>
  <c r="H2562" i="3"/>
  <c r="H2563" i="3"/>
  <c r="H2564" i="3"/>
  <c r="H2565" i="3"/>
  <c r="H2566" i="3"/>
  <c r="H2567" i="3"/>
  <c r="H2568" i="3"/>
  <c r="H2569" i="3"/>
  <c r="H2570" i="3"/>
  <c r="H2571" i="3"/>
  <c r="H2572" i="3"/>
  <c r="H2573" i="3"/>
  <c r="H2574" i="3"/>
  <c r="H2575" i="3"/>
  <c r="H2576" i="3"/>
  <c r="H2577" i="3"/>
  <c r="H2578" i="3"/>
  <c r="H2579" i="3"/>
  <c r="H2580" i="3"/>
  <c r="H2581" i="3"/>
  <c r="H2582" i="3"/>
  <c r="H2583" i="3"/>
  <c r="H2584" i="3"/>
  <c r="H2585" i="3"/>
  <c r="H2586" i="3"/>
  <c r="H2587" i="3"/>
  <c r="H2588" i="3"/>
  <c r="H2589" i="3"/>
  <c r="H2590" i="3"/>
  <c r="H2591" i="3"/>
  <c r="H2592" i="3"/>
  <c r="H2593" i="3"/>
  <c r="H2594" i="3"/>
  <c r="H2595" i="3"/>
  <c r="H2596" i="3"/>
  <c r="H2597" i="3"/>
  <c r="H2598" i="3"/>
  <c r="H2599" i="3"/>
  <c r="H2600" i="3"/>
  <c r="H2601" i="3"/>
  <c r="H2602" i="3"/>
  <c r="H2603" i="3"/>
  <c r="H2604" i="3"/>
  <c r="H2605" i="3"/>
  <c r="H2606" i="3"/>
  <c r="H2607" i="3"/>
  <c r="H2608" i="3"/>
  <c r="H2609" i="3"/>
  <c r="H2610" i="3"/>
  <c r="H2611" i="3"/>
  <c r="H2612" i="3"/>
  <c r="H2613" i="3"/>
  <c r="H2614" i="3"/>
  <c r="H2615" i="3"/>
  <c r="H2616" i="3"/>
  <c r="H2617" i="3"/>
  <c r="H2618" i="3"/>
  <c r="H2619" i="3"/>
  <c r="H2620" i="3"/>
  <c r="H2621" i="3"/>
  <c r="H2622" i="3"/>
  <c r="H2623" i="3"/>
  <c r="H2624" i="3"/>
  <c r="H2625" i="3"/>
  <c r="H2626" i="3"/>
  <c r="H2627" i="3"/>
  <c r="H2628" i="3"/>
  <c r="H2629" i="3"/>
  <c r="H2630" i="3"/>
  <c r="H2631" i="3"/>
  <c r="H2632" i="3"/>
  <c r="H2633" i="3"/>
  <c r="H2634" i="3"/>
  <c r="H2635" i="3"/>
  <c r="H2636" i="3"/>
  <c r="H2637" i="3"/>
  <c r="H2638" i="3"/>
  <c r="H2639" i="3"/>
  <c r="H2640" i="3"/>
  <c r="H2641" i="3"/>
  <c r="H2642" i="3"/>
  <c r="H2643" i="3"/>
  <c r="H2644" i="3"/>
  <c r="H2645" i="3"/>
  <c r="H2646" i="3"/>
  <c r="H2647" i="3"/>
  <c r="H2648" i="3"/>
  <c r="H2649" i="3"/>
  <c r="H2650" i="3"/>
  <c r="H2651" i="3"/>
  <c r="H2652" i="3"/>
  <c r="H2653" i="3"/>
  <c r="H2654" i="3"/>
  <c r="H2655" i="3"/>
  <c r="H2656" i="3"/>
  <c r="H2657" i="3"/>
  <c r="H2658" i="3"/>
  <c r="H2659" i="3"/>
  <c r="H2660" i="3"/>
  <c r="H2661" i="3"/>
  <c r="H2662" i="3"/>
  <c r="H2663" i="3"/>
  <c r="H2664" i="3"/>
  <c r="H2665" i="3"/>
  <c r="H2666" i="3"/>
  <c r="H2667" i="3"/>
  <c r="H2668" i="3"/>
  <c r="H2669" i="3"/>
  <c r="H2670" i="3"/>
  <c r="H2671" i="3"/>
  <c r="H2672" i="3"/>
  <c r="H2673" i="3"/>
  <c r="H2674" i="3"/>
  <c r="H2675" i="3"/>
  <c r="H2676" i="3"/>
  <c r="H2677" i="3"/>
  <c r="H2678" i="3"/>
  <c r="H2679" i="3"/>
  <c r="H2680" i="3"/>
  <c r="H2681" i="3"/>
  <c r="H2682" i="3"/>
  <c r="H2683" i="3"/>
  <c r="H2684" i="3"/>
  <c r="H2685" i="3"/>
  <c r="H2686" i="3"/>
  <c r="H2687" i="3"/>
  <c r="H2688" i="3"/>
  <c r="H2689" i="3"/>
  <c r="H2690" i="3"/>
  <c r="H2691" i="3"/>
  <c r="H2692" i="3"/>
  <c r="H2693" i="3"/>
  <c r="H2694" i="3"/>
  <c r="H2695" i="3"/>
  <c r="H2696" i="3"/>
  <c r="H2697" i="3"/>
  <c r="H2698" i="3"/>
  <c r="H2699" i="3"/>
  <c r="H2700" i="3"/>
  <c r="H2701" i="3"/>
  <c r="H2702" i="3"/>
  <c r="H2703" i="3"/>
  <c r="H2704" i="3"/>
  <c r="H2705" i="3"/>
  <c r="H2706" i="3"/>
  <c r="H2707" i="3"/>
  <c r="H2708" i="3"/>
  <c r="H2709" i="3"/>
  <c r="H2710" i="3"/>
  <c r="H2711" i="3"/>
  <c r="H2712" i="3"/>
  <c r="H2713" i="3"/>
  <c r="H2714" i="3"/>
  <c r="H2715" i="3"/>
  <c r="H2716" i="3"/>
  <c r="H2717" i="3"/>
  <c r="H2718" i="3"/>
  <c r="H2719" i="3"/>
  <c r="H2720" i="3"/>
  <c r="H2721" i="3"/>
  <c r="H2722" i="3"/>
  <c r="H2723" i="3"/>
  <c r="H2724" i="3"/>
  <c r="H2725" i="3"/>
  <c r="H2726" i="3"/>
  <c r="H2727" i="3"/>
  <c r="H2728" i="3"/>
  <c r="H2729" i="3"/>
  <c r="H2730" i="3"/>
  <c r="H2731" i="3"/>
  <c r="H2732" i="3"/>
  <c r="H2733" i="3"/>
  <c r="H2734" i="3"/>
  <c r="H2735" i="3"/>
  <c r="H2736" i="3"/>
  <c r="H2737" i="3"/>
  <c r="H2738" i="3"/>
  <c r="H2739" i="3"/>
  <c r="H2740" i="3"/>
  <c r="H2741" i="3"/>
  <c r="H2742" i="3"/>
  <c r="H2743" i="3"/>
  <c r="H2744" i="3"/>
  <c r="H2745" i="3"/>
  <c r="H2746" i="3"/>
  <c r="H2747" i="3"/>
  <c r="H2748" i="3"/>
  <c r="H2749" i="3"/>
  <c r="H2750" i="3"/>
  <c r="H2751" i="3"/>
  <c r="H2752" i="3"/>
  <c r="H2753" i="3"/>
  <c r="H2754" i="3"/>
  <c r="H2755" i="3"/>
  <c r="H2756" i="3"/>
  <c r="H2757" i="3"/>
  <c r="H2758" i="3"/>
  <c r="H2759" i="3"/>
  <c r="H2760" i="3"/>
  <c r="H2761" i="3"/>
  <c r="H2762" i="3"/>
  <c r="H2763" i="3"/>
  <c r="H2764" i="3"/>
  <c r="H2765" i="3"/>
  <c r="H2766" i="3"/>
  <c r="H2767" i="3"/>
  <c r="H2768" i="3"/>
  <c r="H2769" i="3"/>
  <c r="H2770" i="3"/>
  <c r="H2771" i="3"/>
  <c r="H2772" i="3"/>
  <c r="H2773" i="3"/>
  <c r="H2774" i="3"/>
  <c r="H2775" i="3"/>
  <c r="H2776" i="3"/>
  <c r="H2777" i="3"/>
  <c r="H2778" i="3"/>
  <c r="H2779" i="3"/>
  <c r="H2780" i="3"/>
  <c r="H2781" i="3"/>
  <c r="H2782" i="3"/>
  <c r="H2783" i="3"/>
  <c r="H2784" i="3"/>
  <c r="H2785" i="3"/>
  <c r="H2786" i="3"/>
  <c r="H2787" i="3"/>
  <c r="H2788" i="3"/>
  <c r="H2789" i="3"/>
  <c r="H2790" i="3"/>
  <c r="H2791" i="3"/>
  <c r="H2792" i="3"/>
  <c r="H2793" i="3"/>
  <c r="H2794" i="3"/>
  <c r="H2795" i="3"/>
  <c r="H2796" i="3"/>
  <c r="H2797" i="3"/>
  <c r="H2798" i="3"/>
  <c r="H2799" i="3"/>
  <c r="H2800" i="3"/>
  <c r="H2801" i="3"/>
  <c r="H2802" i="3"/>
  <c r="H2803" i="3"/>
  <c r="H2804" i="3"/>
  <c r="H2805" i="3"/>
  <c r="H2806" i="3"/>
  <c r="H2807" i="3"/>
  <c r="H2808" i="3"/>
  <c r="H2809" i="3"/>
  <c r="H2810" i="3"/>
  <c r="H2811" i="3"/>
  <c r="H2812" i="3"/>
  <c r="H2813" i="3"/>
  <c r="H2814" i="3"/>
  <c r="H2815" i="3"/>
  <c r="H2816" i="3"/>
  <c r="H2817" i="3"/>
  <c r="H2818" i="3"/>
  <c r="H2819" i="3"/>
  <c r="H2820" i="3"/>
  <c r="H2821" i="3"/>
  <c r="H2822" i="3"/>
  <c r="H2823" i="3"/>
  <c r="H2824" i="3"/>
  <c r="H2825" i="3"/>
  <c r="H2826" i="3"/>
  <c r="H2827" i="3"/>
  <c r="H2828" i="3"/>
  <c r="H2829" i="3"/>
  <c r="H2830" i="3"/>
  <c r="H2831" i="3"/>
  <c r="H2832" i="3"/>
  <c r="H2833" i="3"/>
  <c r="H2834" i="3"/>
  <c r="H2835" i="3"/>
  <c r="H2836" i="3"/>
  <c r="H2837" i="3"/>
  <c r="H2838" i="3"/>
  <c r="H2839" i="3"/>
  <c r="H2840" i="3"/>
  <c r="H2841" i="3"/>
  <c r="H2842" i="3"/>
  <c r="H2843" i="3"/>
  <c r="H2844" i="3"/>
  <c r="H2845" i="3"/>
  <c r="H2846" i="3"/>
  <c r="H2847" i="3"/>
  <c r="H2848" i="3"/>
  <c r="H2849" i="3"/>
  <c r="H2850" i="3"/>
  <c r="H2851" i="3"/>
  <c r="H2852" i="3"/>
  <c r="H2853" i="3"/>
  <c r="H2854" i="3"/>
  <c r="H2855" i="3"/>
  <c r="H2856" i="3"/>
  <c r="H2857" i="3"/>
  <c r="H2858" i="3"/>
  <c r="H2859" i="3"/>
  <c r="H2860" i="3"/>
  <c r="H2861" i="3"/>
  <c r="H2862" i="3"/>
  <c r="H2863" i="3"/>
  <c r="H2864" i="3"/>
  <c r="H2865" i="3"/>
  <c r="H2866" i="3"/>
  <c r="H2867" i="3"/>
  <c r="H2868" i="3"/>
  <c r="H2869" i="3"/>
  <c r="H2870" i="3"/>
  <c r="H2871" i="3"/>
  <c r="H2872" i="3"/>
  <c r="H2873" i="3"/>
  <c r="H2874" i="3"/>
  <c r="H2875" i="3"/>
  <c r="H2876" i="3"/>
  <c r="H2877" i="3"/>
  <c r="H2878" i="3"/>
  <c r="H2879" i="3"/>
  <c r="H2880" i="3"/>
  <c r="H2881" i="3"/>
  <c r="H2882" i="3"/>
  <c r="H2883" i="3"/>
  <c r="H2884" i="3"/>
  <c r="H2885" i="3"/>
  <c r="H2886" i="3"/>
  <c r="H2887" i="3"/>
  <c r="H2888" i="3"/>
  <c r="H2889" i="3"/>
  <c r="H2890" i="3"/>
  <c r="H2891" i="3"/>
  <c r="H2892" i="3"/>
  <c r="H2893" i="3"/>
  <c r="H2894" i="3"/>
  <c r="H2895" i="3"/>
  <c r="H2896" i="3"/>
  <c r="H2897" i="3"/>
  <c r="H2898" i="3"/>
  <c r="H2899" i="3"/>
  <c r="H2900" i="3"/>
  <c r="H2901" i="3"/>
  <c r="H2902" i="3"/>
  <c r="H2903" i="3"/>
  <c r="H2904" i="3"/>
  <c r="H2905" i="3"/>
  <c r="H2906" i="3"/>
  <c r="H2907" i="3"/>
  <c r="H2908" i="3"/>
  <c r="H2909" i="3"/>
  <c r="H2910" i="3"/>
  <c r="H2911" i="3"/>
  <c r="H2912" i="3"/>
  <c r="H2913" i="3"/>
  <c r="H2914" i="3"/>
  <c r="H2915" i="3"/>
  <c r="H2916" i="3"/>
  <c r="H2917" i="3"/>
  <c r="H2918" i="3"/>
  <c r="H2919" i="3"/>
  <c r="H2920" i="3"/>
  <c r="H2921" i="3"/>
  <c r="H2922" i="3"/>
  <c r="H2923" i="3"/>
  <c r="H2924" i="3"/>
  <c r="H2925" i="3"/>
  <c r="H2926" i="3"/>
  <c r="H2927" i="3"/>
  <c r="H2928" i="3"/>
  <c r="H2929" i="3"/>
  <c r="H2930" i="3"/>
  <c r="H2931" i="3"/>
  <c r="H2932" i="3"/>
  <c r="H2933" i="3"/>
  <c r="H2934" i="3"/>
  <c r="H2935" i="3"/>
  <c r="H2936" i="3"/>
  <c r="H2937" i="3"/>
  <c r="H2938" i="3"/>
  <c r="H2939" i="3"/>
  <c r="H2940" i="3"/>
  <c r="H2941" i="3"/>
  <c r="H2942" i="3"/>
  <c r="H2943" i="3"/>
  <c r="H2944" i="3"/>
  <c r="H2945" i="3"/>
  <c r="H2946" i="3"/>
  <c r="H2947" i="3"/>
  <c r="H2948" i="3"/>
  <c r="H2949" i="3"/>
  <c r="H2950" i="3"/>
  <c r="H2951" i="3"/>
  <c r="H2952" i="3"/>
  <c r="H2953" i="3"/>
  <c r="H2954" i="3"/>
  <c r="H2955" i="3"/>
  <c r="H2956" i="3"/>
  <c r="H2957" i="3"/>
  <c r="H2958" i="3"/>
  <c r="H2959" i="3"/>
  <c r="H2960" i="3"/>
  <c r="H2961" i="3"/>
  <c r="H2962" i="3"/>
  <c r="H2963" i="3"/>
  <c r="H2964" i="3"/>
  <c r="H2965" i="3"/>
  <c r="H2966" i="3"/>
  <c r="H2967" i="3"/>
  <c r="H2968" i="3"/>
  <c r="H2969" i="3"/>
  <c r="H2970" i="3"/>
  <c r="H2971" i="3"/>
  <c r="H2972" i="3"/>
  <c r="H2973" i="3"/>
  <c r="H2974" i="3"/>
  <c r="H2975" i="3"/>
  <c r="H2976" i="3"/>
  <c r="H2977" i="3"/>
  <c r="H2978" i="3"/>
  <c r="H2979" i="3"/>
  <c r="H2980" i="3"/>
  <c r="H2981" i="3"/>
  <c r="H2982" i="3"/>
  <c r="H2983" i="3"/>
  <c r="H2984" i="3"/>
  <c r="H2985" i="3"/>
  <c r="H2986" i="3"/>
  <c r="H2987" i="3"/>
  <c r="H2988" i="3"/>
  <c r="H2989" i="3"/>
  <c r="H2990" i="3"/>
  <c r="H2991" i="3"/>
  <c r="H2992" i="3"/>
  <c r="H2993" i="3"/>
  <c r="H2994" i="3"/>
  <c r="H2995" i="3"/>
  <c r="H2996" i="3"/>
  <c r="H2997" i="3"/>
  <c r="H2998" i="3"/>
  <c r="H2999" i="3"/>
  <c r="H3000" i="3"/>
  <c r="H3001" i="3"/>
  <c r="H3002" i="3"/>
  <c r="H3003" i="3"/>
  <c r="H3004" i="3"/>
  <c r="H3005" i="3"/>
  <c r="H3006" i="3"/>
  <c r="H3007" i="3"/>
  <c r="H3008" i="3"/>
  <c r="H3009" i="3"/>
  <c r="H3010" i="3"/>
  <c r="H3011" i="3"/>
  <c r="H3012" i="3"/>
  <c r="H3013" i="3"/>
  <c r="H3014" i="3"/>
  <c r="H3015" i="3"/>
  <c r="H3016" i="3"/>
  <c r="H3017" i="3"/>
  <c r="H3018" i="3"/>
  <c r="H3019" i="3"/>
  <c r="H3020" i="3"/>
  <c r="H3021" i="3"/>
  <c r="H3022" i="3"/>
  <c r="H3023" i="3"/>
  <c r="H3024" i="3"/>
  <c r="H3025" i="3"/>
  <c r="H3026" i="3"/>
  <c r="H3027" i="3"/>
  <c r="H3028" i="3"/>
  <c r="H3029" i="3"/>
  <c r="H3030" i="3"/>
  <c r="H3031" i="3"/>
  <c r="H3032" i="3"/>
  <c r="H3033" i="3"/>
  <c r="H3034" i="3"/>
  <c r="H3035" i="3"/>
  <c r="H3036" i="3"/>
  <c r="H3037" i="3"/>
  <c r="H3038" i="3"/>
  <c r="H3039" i="3"/>
  <c r="H3040" i="3"/>
  <c r="H3041" i="3"/>
  <c r="H3042" i="3"/>
  <c r="H3043" i="3"/>
  <c r="H3044" i="3"/>
  <c r="H3045" i="3"/>
  <c r="H3046" i="3"/>
  <c r="H3047" i="3"/>
  <c r="H3048" i="3"/>
  <c r="H3049" i="3"/>
  <c r="H3050" i="3"/>
  <c r="H3051" i="3"/>
  <c r="H3052" i="3"/>
  <c r="H3053" i="3"/>
  <c r="H3054" i="3"/>
  <c r="H3055" i="3"/>
  <c r="H3056" i="3"/>
  <c r="H3057" i="3"/>
  <c r="H3058" i="3"/>
  <c r="H3059" i="3"/>
  <c r="H3060" i="3"/>
  <c r="H3061" i="3"/>
  <c r="H3062" i="3"/>
  <c r="H3063" i="3"/>
  <c r="H3064" i="3"/>
  <c r="H3065" i="3"/>
  <c r="H3066" i="3"/>
  <c r="H3067" i="3"/>
  <c r="H3068" i="3"/>
  <c r="H3069" i="3"/>
  <c r="H3070" i="3"/>
  <c r="H3071" i="3"/>
  <c r="H3072" i="3"/>
  <c r="H3073" i="3"/>
  <c r="H3074" i="3"/>
  <c r="H3075" i="3"/>
  <c r="H3076" i="3"/>
  <c r="H3077" i="3"/>
  <c r="H3078" i="3"/>
  <c r="H3079" i="3"/>
  <c r="H3080" i="3"/>
  <c r="H3081" i="3"/>
  <c r="H3082" i="3"/>
  <c r="H3083" i="3"/>
  <c r="H3084" i="3"/>
  <c r="H3085" i="3"/>
  <c r="H3086" i="3"/>
  <c r="H3087" i="3"/>
  <c r="H3088" i="3"/>
  <c r="H3089" i="3"/>
  <c r="H3090" i="3"/>
  <c r="H3091" i="3"/>
  <c r="H3092" i="3"/>
  <c r="H3093" i="3"/>
  <c r="H3094" i="3"/>
  <c r="H3095" i="3"/>
  <c r="H3096" i="3"/>
  <c r="H3097" i="3"/>
  <c r="H3098" i="3"/>
  <c r="H3099" i="3"/>
  <c r="H3100" i="3"/>
  <c r="H3101" i="3"/>
  <c r="H3102" i="3"/>
  <c r="H3103" i="3"/>
  <c r="H3104" i="3"/>
  <c r="H3105" i="3"/>
  <c r="H3106" i="3"/>
  <c r="H3107" i="3"/>
  <c r="H3108" i="3"/>
  <c r="H3109" i="3"/>
  <c r="H3110" i="3"/>
  <c r="H3111" i="3"/>
  <c r="H3112" i="3"/>
  <c r="H3113" i="3"/>
  <c r="H3114" i="3"/>
  <c r="H3115" i="3"/>
  <c r="H3116" i="3"/>
  <c r="H3117" i="3"/>
  <c r="H3118" i="3"/>
  <c r="H3119" i="3"/>
  <c r="H3120" i="3"/>
  <c r="H3121" i="3"/>
  <c r="H3122" i="3"/>
  <c r="H3123" i="3"/>
  <c r="H3124" i="3"/>
  <c r="H3125" i="3"/>
  <c r="H3126" i="3"/>
  <c r="H3127" i="3"/>
  <c r="H3128" i="3"/>
  <c r="H3129" i="3"/>
  <c r="H3130" i="3"/>
  <c r="H3131" i="3"/>
  <c r="H3132" i="3"/>
  <c r="H3133" i="3"/>
  <c r="H3134" i="3"/>
  <c r="H3135" i="3"/>
  <c r="H3136" i="3"/>
  <c r="H3137" i="3"/>
  <c r="H3138" i="3"/>
  <c r="H3139" i="3"/>
  <c r="H3140" i="3"/>
  <c r="H3141" i="3"/>
  <c r="H3142" i="3"/>
  <c r="H3143" i="3"/>
  <c r="H3144" i="3"/>
  <c r="H3145" i="3"/>
  <c r="H3146" i="3"/>
  <c r="H3147" i="3"/>
  <c r="H3148" i="3"/>
  <c r="H3149" i="3"/>
  <c r="H3150" i="3"/>
  <c r="H3151" i="3"/>
  <c r="H3152" i="3"/>
  <c r="H3153" i="3"/>
  <c r="H3154" i="3"/>
  <c r="H3155" i="3"/>
  <c r="H3156" i="3"/>
  <c r="H3157" i="3"/>
  <c r="H3158" i="3"/>
  <c r="H3159" i="3"/>
  <c r="H3160" i="3"/>
  <c r="H3161" i="3"/>
  <c r="H3162" i="3"/>
  <c r="H3163" i="3"/>
  <c r="H3164" i="3"/>
  <c r="H3165" i="3"/>
  <c r="H3166" i="3"/>
  <c r="H3167" i="3"/>
  <c r="H3168" i="3"/>
  <c r="H3169" i="3"/>
  <c r="H3170" i="3"/>
  <c r="H3171" i="3"/>
  <c r="H3172" i="3"/>
  <c r="H3173" i="3"/>
  <c r="H3174" i="3"/>
  <c r="H3175" i="3"/>
  <c r="H3176" i="3"/>
  <c r="H3177" i="3"/>
  <c r="H3178" i="3"/>
  <c r="H3179" i="3"/>
  <c r="H3180" i="3"/>
  <c r="H3181" i="3"/>
  <c r="H3182" i="3"/>
  <c r="H3183" i="3"/>
  <c r="H3184" i="3"/>
  <c r="H3185" i="3"/>
  <c r="H3186" i="3"/>
  <c r="H3187" i="3"/>
  <c r="H3188" i="3"/>
  <c r="H3189" i="3"/>
  <c r="H3190" i="3"/>
  <c r="H3191" i="3"/>
  <c r="H3192" i="3"/>
  <c r="H3193" i="3"/>
  <c r="H3194" i="3"/>
  <c r="H3195" i="3"/>
  <c r="H3196" i="3"/>
  <c r="H3197" i="3"/>
  <c r="H3198" i="3"/>
  <c r="H3199" i="3"/>
  <c r="H3200" i="3"/>
  <c r="H3201" i="3"/>
  <c r="H3202" i="3"/>
  <c r="H3203" i="3"/>
  <c r="H3204" i="3"/>
  <c r="H3205" i="3"/>
  <c r="H3206" i="3"/>
  <c r="H3207" i="3"/>
  <c r="H3208" i="3"/>
  <c r="H3209" i="3"/>
  <c r="H3210" i="3"/>
  <c r="H3211" i="3"/>
  <c r="H3212" i="3"/>
  <c r="H3213" i="3"/>
  <c r="H3214" i="3"/>
  <c r="H3215" i="3"/>
  <c r="H3216" i="3"/>
  <c r="H3217" i="3"/>
  <c r="H3218" i="3"/>
  <c r="H3219" i="3"/>
  <c r="H3220" i="3"/>
  <c r="H3221" i="3"/>
  <c r="H3222" i="3"/>
  <c r="H3223" i="3"/>
  <c r="H3224" i="3"/>
  <c r="H3225" i="3"/>
  <c r="H3226" i="3"/>
  <c r="H3227" i="3"/>
  <c r="H3228" i="3"/>
  <c r="H3229" i="3"/>
  <c r="H3230" i="3"/>
  <c r="H3231" i="3"/>
  <c r="H3232" i="3"/>
  <c r="H3233" i="3"/>
  <c r="H3234" i="3"/>
  <c r="H3235" i="3"/>
  <c r="H3236" i="3"/>
  <c r="H3237" i="3"/>
  <c r="H3238" i="3"/>
  <c r="H3239" i="3"/>
  <c r="H3240" i="3"/>
  <c r="H3241" i="3"/>
  <c r="H3242" i="3"/>
  <c r="H3243" i="3"/>
  <c r="H3244" i="3"/>
  <c r="H3245" i="3"/>
  <c r="H3246" i="3"/>
  <c r="H3247" i="3"/>
  <c r="H3248" i="3"/>
  <c r="H3249" i="3"/>
  <c r="H3250" i="3"/>
  <c r="H3251" i="3"/>
  <c r="H3252" i="3"/>
  <c r="H3253" i="3"/>
  <c r="H3254" i="3"/>
  <c r="H3255" i="3"/>
  <c r="H3256" i="3"/>
  <c r="H3257" i="3"/>
  <c r="H3258" i="3"/>
  <c r="H3259" i="3"/>
  <c r="H3260" i="3"/>
  <c r="H3261" i="3"/>
  <c r="H3262" i="3"/>
  <c r="H3263" i="3"/>
  <c r="H3264" i="3"/>
  <c r="H3265" i="3"/>
  <c r="H3266" i="3"/>
  <c r="H3267" i="3"/>
  <c r="H3268" i="3"/>
  <c r="H3269" i="3"/>
  <c r="H3270" i="3"/>
  <c r="H3271" i="3"/>
  <c r="H3272" i="3"/>
  <c r="H3273" i="3"/>
  <c r="H3274" i="3"/>
  <c r="H3275" i="3"/>
  <c r="H3276" i="3"/>
  <c r="H3277" i="3"/>
  <c r="H3278" i="3"/>
  <c r="H3279" i="3"/>
  <c r="H3280" i="3"/>
  <c r="H3281" i="3"/>
  <c r="H3282" i="3"/>
  <c r="H3283" i="3"/>
  <c r="H3284" i="3"/>
  <c r="H3285" i="3"/>
  <c r="H3286" i="3"/>
  <c r="H3287" i="3"/>
  <c r="H3288" i="3"/>
  <c r="H3289" i="3"/>
  <c r="H3290" i="3"/>
  <c r="H3291" i="3"/>
  <c r="H3292" i="3"/>
  <c r="H3293" i="3"/>
  <c r="H3294" i="3"/>
  <c r="H3295" i="3"/>
  <c r="H3296" i="3"/>
  <c r="H3297" i="3"/>
  <c r="H3298" i="3"/>
  <c r="H3299" i="3"/>
  <c r="H3300" i="3"/>
  <c r="H3301" i="3"/>
  <c r="H3302" i="3"/>
  <c r="H3303" i="3"/>
  <c r="H3304" i="3"/>
  <c r="H3305" i="3"/>
  <c r="H3306" i="3"/>
  <c r="H3307" i="3"/>
  <c r="H3308" i="3"/>
  <c r="H3309" i="3"/>
  <c r="H3310" i="3"/>
  <c r="H3311" i="3"/>
  <c r="H3312" i="3"/>
  <c r="H3313" i="3"/>
  <c r="H3314" i="3"/>
  <c r="H3315" i="3"/>
  <c r="H3316" i="3"/>
  <c r="H3317" i="3"/>
  <c r="H3318" i="3"/>
  <c r="H3319" i="3"/>
  <c r="H3320" i="3"/>
  <c r="H3321" i="3"/>
  <c r="H3322" i="3"/>
  <c r="H3323" i="3"/>
  <c r="H3324" i="3"/>
  <c r="H3325" i="3"/>
  <c r="H3326" i="3"/>
  <c r="H3327" i="3"/>
  <c r="H3328" i="3"/>
  <c r="H3329" i="3"/>
  <c r="H3330" i="3"/>
  <c r="H3331" i="3"/>
  <c r="H3332" i="3"/>
  <c r="H3333" i="3"/>
  <c r="H3334" i="3"/>
  <c r="H3335" i="3"/>
  <c r="H3336" i="3"/>
  <c r="H3337" i="3"/>
  <c r="H3338" i="3"/>
  <c r="H3339" i="3"/>
  <c r="H3340" i="3"/>
  <c r="H3341" i="3"/>
  <c r="H3342" i="3"/>
  <c r="H3343" i="3"/>
  <c r="H3344" i="3"/>
  <c r="H3345" i="3"/>
  <c r="H3346" i="3"/>
  <c r="H3347" i="3"/>
  <c r="H3348" i="3"/>
  <c r="H3349" i="3"/>
  <c r="H3350" i="3"/>
  <c r="H3351" i="3"/>
  <c r="H3352" i="3"/>
  <c r="H3353" i="3"/>
  <c r="H3354" i="3"/>
  <c r="H3355" i="3"/>
  <c r="H3356" i="3"/>
  <c r="H3357" i="3"/>
  <c r="H3358" i="3"/>
  <c r="H3359" i="3"/>
  <c r="H3360" i="3"/>
  <c r="H3361" i="3"/>
  <c r="H3362" i="3"/>
  <c r="H3363" i="3"/>
  <c r="H3364" i="3"/>
  <c r="H3365" i="3"/>
  <c r="H3366" i="3"/>
  <c r="H3367" i="3"/>
  <c r="H3368" i="3"/>
  <c r="H3369" i="3"/>
  <c r="H3370" i="3"/>
  <c r="H3371" i="3"/>
  <c r="H3372" i="3"/>
  <c r="H3373" i="3"/>
  <c r="H3374" i="3"/>
  <c r="H3375" i="3"/>
  <c r="H3376" i="3"/>
  <c r="H3377" i="3"/>
  <c r="H3378" i="3"/>
  <c r="H3379" i="3"/>
  <c r="H3380" i="3"/>
  <c r="H3381" i="3"/>
  <c r="H3382" i="3"/>
  <c r="H3383" i="3"/>
  <c r="H3384" i="3"/>
  <c r="H3385" i="3"/>
  <c r="H3386" i="3"/>
  <c r="H3387" i="3"/>
  <c r="H3388" i="3"/>
  <c r="H3389" i="3"/>
  <c r="H3390" i="3"/>
  <c r="H3391" i="3"/>
  <c r="H3392" i="3"/>
  <c r="H3393" i="3"/>
  <c r="H3394" i="3"/>
  <c r="H3395" i="3"/>
  <c r="H3396" i="3"/>
  <c r="H3397" i="3"/>
  <c r="H3398" i="3"/>
  <c r="H3399" i="3"/>
  <c r="H3400" i="3"/>
  <c r="H3401" i="3"/>
  <c r="H3402" i="3"/>
  <c r="H3403" i="3"/>
  <c r="H3404" i="3"/>
  <c r="H3405" i="3"/>
  <c r="H3406" i="3"/>
  <c r="H3407" i="3"/>
  <c r="H3408" i="3"/>
  <c r="H3409" i="3"/>
  <c r="H3410" i="3"/>
  <c r="H3411" i="3"/>
  <c r="H3412" i="3"/>
  <c r="H3413" i="3"/>
  <c r="H3414" i="3"/>
  <c r="H3415" i="3"/>
  <c r="H3416" i="3"/>
  <c r="H3417" i="3"/>
  <c r="H3418" i="3"/>
  <c r="H3419" i="3"/>
  <c r="H3420" i="3"/>
  <c r="H3421" i="3"/>
  <c r="H3422" i="3"/>
  <c r="H3423" i="3"/>
  <c r="H3424" i="3"/>
  <c r="H3425" i="3"/>
  <c r="H3426" i="3"/>
  <c r="H3427" i="3"/>
  <c r="H3428" i="3"/>
  <c r="H3429" i="3"/>
  <c r="H3430" i="3"/>
  <c r="H3431" i="3"/>
  <c r="H3432" i="3"/>
  <c r="H3433" i="3"/>
  <c r="H3434" i="3"/>
  <c r="H3435" i="3"/>
  <c r="H3436" i="3"/>
  <c r="H3437" i="3"/>
  <c r="H3438" i="3"/>
  <c r="H3439" i="3"/>
  <c r="H3440" i="3"/>
  <c r="H3441" i="3"/>
  <c r="H3442" i="3"/>
  <c r="H3443" i="3"/>
  <c r="H3444" i="3"/>
  <c r="H3445" i="3"/>
  <c r="H3446" i="3"/>
  <c r="H3447" i="3"/>
  <c r="H3448" i="3"/>
  <c r="H3449" i="3"/>
  <c r="H3450" i="3"/>
  <c r="H3451" i="3"/>
  <c r="H3452" i="3"/>
  <c r="H3453" i="3"/>
  <c r="H3454" i="3"/>
  <c r="H3455" i="3"/>
  <c r="H3456" i="3"/>
  <c r="H3457" i="3"/>
  <c r="H3458" i="3"/>
  <c r="H3459" i="3"/>
  <c r="H3460" i="3"/>
  <c r="H3461" i="3"/>
  <c r="H3462" i="3"/>
  <c r="H3463" i="3"/>
  <c r="H3464" i="3"/>
  <c r="H3465" i="3"/>
  <c r="H3466" i="3"/>
  <c r="H3467" i="3"/>
  <c r="H3468" i="3"/>
  <c r="H3469" i="3"/>
  <c r="H3470" i="3"/>
  <c r="H3471" i="3"/>
  <c r="H3472" i="3"/>
  <c r="H3473" i="3"/>
  <c r="H3474" i="3"/>
  <c r="H3475" i="3"/>
  <c r="H3476" i="3"/>
  <c r="H3477" i="3"/>
  <c r="H3478" i="3"/>
  <c r="H3479" i="3"/>
  <c r="H3480" i="3"/>
  <c r="H3481" i="3"/>
  <c r="H3482" i="3"/>
  <c r="H3483" i="3"/>
  <c r="H3484" i="3"/>
  <c r="H3485" i="3"/>
  <c r="H3486" i="3"/>
  <c r="H3487" i="3"/>
  <c r="H3488" i="3"/>
  <c r="H3489" i="3"/>
  <c r="H3490" i="3"/>
  <c r="H3491" i="3"/>
  <c r="H3492" i="3"/>
  <c r="H3493" i="3"/>
  <c r="H3494" i="3"/>
  <c r="H3495" i="3"/>
  <c r="H3496" i="3"/>
  <c r="H3497" i="3"/>
  <c r="H3498" i="3"/>
  <c r="H3499" i="3"/>
  <c r="H3500" i="3"/>
  <c r="H3501" i="3"/>
  <c r="H3502" i="3"/>
  <c r="H3503" i="3"/>
  <c r="H3504" i="3"/>
  <c r="H3505" i="3"/>
  <c r="H3506" i="3"/>
  <c r="H3507" i="3"/>
  <c r="H3508" i="3"/>
  <c r="H3509" i="3"/>
  <c r="H3510" i="3"/>
  <c r="H3511" i="3"/>
  <c r="H3512" i="3"/>
  <c r="H3513" i="3"/>
  <c r="H3514" i="3"/>
  <c r="H3515" i="3"/>
  <c r="H3516" i="3"/>
  <c r="H3517" i="3"/>
  <c r="H3518" i="3"/>
  <c r="H3519" i="3"/>
  <c r="H3520" i="3"/>
  <c r="H3521" i="3"/>
  <c r="H3522" i="3"/>
  <c r="H3523" i="3"/>
  <c r="H3524" i="3"/>
  <c r="H3525" i="3"/>
  <c r="H3526" i="3"/>
  <c r="H3527" i="3"/>
  <c r="H3528" i="3"/>
  <c r="H3529" i="3"/>
  <c r="H3530" i="3"/>
  <c r="H3531" i="3"/>
  <c r="H3532" i="3"/>
  <c r="H3533" i="3"/>
  <c r="H3534" i="3"/>
  <c r="H3535" i="3"/>
  <c r="H3536" i="3"/>
  <c r="H3537" i="3"/>
  <c r="H3538" i="3"/>
  <c r="H3539" i="3"/>
  <c r="H3540" i="3"/>
  <c r="H3541" i="3"/>
  <c r="H3542" i="3"/>
  <c r="H3543" i="3"/>
  <c r="H3544" i="3"/>
  <c r="H3545" i="3"/>
  <c r="H3546" i="3"/>
  <c r="H3547" i="3"/>
  <c r="H3548" i="3"/>
  <c r="H3549" i="3"/>
  <c r="H3550" i="3"/>
  <c r="H3551" i="3"/>
  <c r="H3552" i="3"/>
  <c r="H3553" i="3"/>
  <c r="H3554" i="3"/>
  <c r="H3555" i="3"/>
  <c r="H3556" i="3"/>
  <c r="H3557" i="3"/>
  <c r="H3558" i="3"/>
  <c r="H3559" i="3"/>
  <c r="H3560" i="3"/>
  <c r="H3561" i="3"/>
  <c r="H3562" i="3"/>
  <c r="H3563" i="3"/>
  <c r="H3564" i="3"/>
  <c r="H3565" i="3"/>
  <c r="H3566" i="3"/>
  <c r="H3567" i="3"/>
  <c r="H3568" i="3"/>
  <c r="H3569" i="3"/>
  <c r="H3570" i="3"/>
  <c r="H3571" i="3"/>
  <c r="H3572" i="3"/>
  <c r="H3573" i="3"/>
  <c r="H3574" i="3"/>
  <c r="H3575" i="3"/>
  <c r="H3576" i="3"/>
  <c r="H3577" i="3"/>
  <c r="H3578" i="3"/>
  <c r="H3579" i="3"/>
  <c r="H3580" i="3"/>
  <c r="H3581" i="3"/>
  <c r="H3582" i="3"/>
  <c r="H3583" i="3"/>
  <c r="H3584" i="3"/>
  <c r="H3585" i="3"/>
  <c r="H3586" i="3"/>
  <c r="H3587" i="3"/>
  <c r="H3588" i="3"/>
  <c r="H3589" i="3"/>
  <c r="H3590" i="3"/>
  <c r="H3591" i="3"/>
  <c r="H3592" i="3"/>
  <c r="H3593" i="3"/>
  <c r="H3594" i="3"/>
  <c r="H3595" i="3"/>
  <c r="H3596" i="3"/>
  <c r="H3597" i="3"/>
  <c r="H3598" i="3"/>
  <c r="H3599" i="3"/>
  <c r="H3600" i="3"/>
  <c r="H3601" i="3"/>
  <c r="H3602" i="3"/>
  <c r="H3603" i="3"/>
  <c r="H3604" i="3"/>
  <c r="H3605" i="3"/>
  <c r="H3606" i="3"/>
  <c r="H3607" i="3"/>
  <c r="H3608" i="3"/>
  <c r="H3609" i="3"/>
  <c r="H3610" i="3"/>
  <c r="H3611" i="3"/>
  <c r="H3612" i="3"/>
  <c r="H3613" i="3"/>
  <c r="H3614" i="3"/>
  <c r="H3615" i="3"/>
  <c r="H3616" i="3"/>
  <c r="H3617" i="3"/>
  <c r="H3618" i="3"/>
  <c r="H3619" i="3"/>
  <c r="H3620" i="3"/>
  <c r="H3621" i="3"/>
  <c r="H3622" i="3"/>
  <c r="H3623" i="3"/>
  <c r="H3624" i="3"/>
  <c r="H3625" i="3"/>
  <c r="H3626" i="3"/>
  <c r="H3627" i="3"/>
  <c r="H3628" i="3"/>
  <c r="H3629" i="3"/>
  <c r="H3630" i="3"/>
  <c r="H3631" i="3"/>
  <c r="H3632" i="3"/>
  <c r="H3633" i="3"/>
  <c r="H3634" i="3"/>
  <c r="H3635" i="3"/>
  <c r="H3636" i="3"/>
  <c r="H3637" i="3"/>
  <c r="H3638" i="3"/>
  <c r="H3639" i="3"/>
  <c r="H3640" i="3"/>
  <c r="H3641" i="3"/>
  <c r="H3642" i="3"/>
  <c r="H3643" i="3"/>
  <c r="H3644" i="3"/>
  <c r="H3645" i="3"/>
  <c r="H3646" i="3"/>
  <c r="H3647" i="3"/>
  <c r="H3648" i="3"/>
  <c r="H3649" i="3"/>
  <c r="H3650" i="3"/>
  <c r="H3651" i="3"/>
  <c r="H3652" i="3"/>
  <c r="H3653" i="3"/>
  <c r="H3654" i="3"/>
  <c r="H3655" i="3"/>
  <c r="H3656" i="3"/>
  <c r="H3657" i="3"/>
  <c r="H3658" i="3"/>
  <c r="H3659" i="3"/>
  <c r="H3660" i="3"/>
  <c r="H3661" i="3"/>
  <c r="H3662" i="3"/>
  <c r="H3663" i="3"/>
  <c r="H3664" i="3"/>
  <c r="H3665" i="3"/>
  <c r="H3666" i="3"/>
  <c r="H3667" i="3"/>
  <c r="H3668" i="3"/>
  <c r="H3669" i="3"/>
  <c r="H3670" i="3"/>
  <c r="H3671" i="3"/>
  <c r="H3672" i="3"/>
  <c r="H3673" i="3"/>
  <c r="H3674" i="3"/>
  <c r="H3675" i="3"/>
  <c r="H3676" i="3"/>
  <c r="H3677" i="3"/>
  <c r="H3678" i="3"/>
  <c r="H3679" i="3"/>
  <c r="H3680" i="3"/>
  <c r="H3681" i="3"/>
  <c r="H3682" i="3"/>
  <c r="H3683" i="3"/>
  <c r="H3684" i="3"/>
  <c r="H3685" i="3"/>
  <c r="H3686" i="3"/>
  <c r="H3687" i="3"/>
  <c r="H3688" i="3"/>
  <c r="H3689" i="3"/>
  <c r="H3690" i="3"/>
  <c r="H3691" i="3"/>
  <c r="H3692" i="3"/>
  <c r="H3693" i="3"/>
  <c r="H3694" i="3"/>
  <c r="H3695" i="3"/>
  <c r="H3696" i="3"/>
  <c r="H3697" i="3"/>
  <c r="H3698" i="3"/>
  <c r="H3699" i="3"/>
  <c r="H3700" i="3"/>
  <c r="H3701" i="3"/>
  <c r="H3702" i="3"/>
  <c r="H3703" i="3"/>
  <c r="H3704" i="3"/>
  <c r="H3705" i="3"/>
  <c r="H3706" i="3"/>
  <c r="H3707" i="3"/>
  <c r="H3708" i="3"/>
  <c r="H3709" i="3"/>
  <c r="H3710" i="3"/>
  <c r="H3711" i="3"/>
  <c r="H3712" i="3"/>
  <c r="H3713" i="3"/>
  <c r="H3714" i="3"/>
  <c r="H3715" i="3"/>
  <c r="H3716" i="3"/>
  <c r="H3717" i="3"/>
  <c r="H3718" i="3"/>
  <c r="H3719" i="3"/>
  <c r="H3720" i="3"/>
  <c r="H3721" i="3"/>
  <c r="H3722" i="3"/>
  <c r="H3723" i="3"/>
  <c r="H3724" i="3"/>
  <c r="H3725" i="3"/>
  <c r="H3726" i="3"/>
  <c r="H3727" i="3"/>
  <c r="H3728" i="3"/>
  <c r="H3729" i="3"/>
  <c r="H3730" i="3"/>
  <c r="H3731" i="3"/>
  <c r="H3732" i="3"/>
  <c r="H3733" i="3"/>
  <c r="H3734" i="3"/>
  <c r="H3735" i="3"/>
  <c r="H3736" i="3"/>
  <c r="H3737" i="3"/>
  <c r="H3738" i="3"/>
  <c r="H3739" i="3"/>
  <c r="H3740" i="3"/>
  <c r="H3741" i="3"/>
  <c r="H3742" i="3"/>
  <c r="H3743" i="3"/>
  <c r="H3744" i="3"/>
  <c r="H3745" i="3"/>
  <c r="H3746" i="3"/>
  <c r="H3747" i="3"/>
  <c r="H3748" i="3"/>
  <c r="H3749" i="3"/>
  <c r="H3750" i="3"/>
  <c r="H3751" i="3"/>
  <c r="H3752" i="3"/>
  <c r="H3753" i="3"/>
  <c r="H3754" i="3"/>
  <c r="H3755" i="3"/>
  <c r="H3756" i="3"/>
  <c r="H3757" i="3"/>
  <c r="H3758" i="3"/>
  <c r="H3759" i="3"/>
  <c r="H3760" i="3"/>
  <c r="H3761" i="3"/>
  <c r="H3762" i="3"/>
  <c r="H3763" i="3"/>
  <c r="H3764" i="3"/>
  <c r="H3765" i="3"/>
  <c r="H3766" i="3"/>
  <c r="H3767" i="3"/>
  <c r="H3768" i="3"/>
  <c r="H3769" i="3"/>
  <c r="H3770" i="3"/>
  <c r="H3771" i="3"/>
  <c r="H3772" i="3"/>
  <c r="H3773" i="3"/>
  <c r="H3774" i="3"/>
  <c r="H3775" i="3"/>
  <c r="H3776" i="3"/>
  <c r="H3777" i="3"/>
  <c r="H3778" i="3"/>
  <c r="H3779" i="3"/>
  <c r="H3780" i="3"/>
  <c r="H3781" i="3"/>
  <c r="H3782" i="3"/>
  <c r="H3783" i="3"/>
  <c r="H3784" i="3"/>
  <c r="H3785" i="3"/>
  <c r="H3786" i="3"/>
  <c r="H3787" i="3"/>
  <c r="H3788" i="3"/>
  <c r="H3789" i="3"/>
  <c r="H3790" i="3"/>
  <c r="H3791" i="3"/>
  <c r="H3792" i="3"/>
  <c r="H3793" i="3"/>
  <c r="H3794" i="3"/>
  <c r="H3795" i="3"/>
  <c r="H3796" i="3"/>
  <c r="H3797" i="3"/>
  <c r="H3798" i="3"/>
  <c r="H3799" i="3"/>
  <c r="H3800" i="3"/>
  <c r="H3801" i="3"/>
  <c r="H3802" i="3"/>
  <c r="H3803" i="3"/>
  <c r="H3804" i="3"/>
  <c r="H3805" i="3"/>
  <c r="H3806" i="3"/>
  <c r="H3807" i="3"/>
  <c r="H3808" i="3"/>
  <c r="H3809" i="3"/>
  <c r="H3810" i="3"/>
  <c r="H3811" i="3"/>
  <c r="H3812" i="3"/>
  <c r="H3813" i="3"/>
  <c r="H3814" i="3"/>
  <c r="H3815" i="3"/>
  <c r="H3816" i="3"/>
  <c r="H3817" i="3"/>
  <c r="H3818" i="3"/>
  <c r="H3819" i="3"/>
  <c r="H3820" i="3"/>
  <c r="H3821" i="3"/>
  <c r="H3822" i="3"/>
  <c r="H3823" i="3"/>
  <c r="H3824" i="3"/>
  <c r="H3825" i="3"/>
  <c r="H3826" i="3"/>
  <c r="H3827" i="3"/>
  <c r="H3828" i="3"/>
  <c r="H3829" i="3"/>
  <c r="H3830" i="3"/>
  <c r="H3831" i="3"/>
  <c r="H3832" i="3"/>
  <c r="H3833" i="3"/>
  <c r="H3834" i="3"/>
  <c r="H3835" i="3"/>
  <c r="H3836" i="3"/>
  <c r="H3837" i="3"/>
  <c r="H3838" i="3"/>
  <c r="H3839" i="3"/>
  <c r="H3840" i="3"/>
  <c r="H3841" i="3"/>
  <c r="H3842" i="3"/>
  <c r="H3843" i="3"/>
  <c r="H3844" i="3"/>
  <c r="H3845" i="3"/>
  <c r="H3846" i="3"/>
  <c r="H3847" i="3"/>
  <c r="H3848" i="3"/>
  <c r="H3849" i="3"/>
  <c r="H3850" i="3"/>
  <c r="H3851" i="3"/>
  <c r="H3852" i="3"/>
  <c r="H3853" i="3"/>
  <c r="H3854" i="3"/>
  <c r="H3855" i="3"/>
  <c r="H3856" i="3"/>
  <c r="H3857" i="3"/>
  <c r="H3858" i="3"/>
  <c r="H3859" i="3"/>
  <c r="H3860" i="3"/>
  <c r="H3861" i="3"/>
  <c r="H3862" i="3"/>
  <c r="H3863" i="3"/>
  <c r="H3864" i="3"/>
  <c r="H3865" i="3"/>
  <c r="H3866" i="3"/>
  <c r="H3867" i="3"/>
  <c r="H3868" i="3"/>
  <c r="H3869" i="3"/>
  <c r="H3870" i="3"/>
  <c r="H3871" i="3"/>
  <c r="H3872" i="3"/>
  <c r="H3873" i="3"/>
  <c r="H3874" i="3"/>
  <c r="H3875" i="3"/>
  <c r="H3876" i="3"/>
  <c r="H3877" i="3"/>
  <c r="H3878" i="3"/>
  <c r="H3879" i="3"/>
  <c r="H3880" i="3"/>
  <c r="H3881" i="3"/>
  <c r="H3882" i="3"/>
  <c r="H3883" i="3"/>
  <c r="H3884" i="3"/>
  <c r="H3885" i="3"/>
  <c r="H3886" i="3"/>
  <c r="H3887" i="3"/>
  <c r="H3888" i="3"/>
  <c r="H3889" i="3"/>
  <c r="H3890" i="3"/>
  <c r="H3891" i="3"/>
  <c r="H3892" i="3"/>
  <c r="H3893" i="3"/>
  <c r="H3894" i="3"/>
  <c r="H3895" i="3"/>
  <c r="H3896" i="3"/>
  <c r="H3897" i="3"/>
  <c r="H3898" i="3"/>
  <c r="H3899" i="3"/>
  <c r="H3900" i="3"/>
  <c r="H3901" i="3"/>
  <c r="H3902" i="3"/>
  <c r="H3903" i="3"/>
  <c r="H3904" i="3"/>
  <c r="H3905" i="3"/>
  <c r="H3906" i="3"/>
  <c r="H3907" i="3"/>
  <c r="H3908" i="3"/>
  <c r="H3909" i="3"/>
  <c r="H3910" i="3"/>
  <c r="H3911" i="3"/>
  <c r="H3912" i="3"/>
  <c r="H3913" i="3"/>
  <c r="H3914" i="3"/>
  <c r="H3915" i="3"/>
  <c r="H3916" i="3"/>
  <c r="H3917" i="3"/>
  <c r="H3918" i="3"/>
  <c r="H3919" i="3"/>
  <c r="H3920" i="3"/>
  <c r="H3921" i="3"/>
  <c r="H3922" i="3"/>
  <c r="H3923" i="3"/>
  <c r="H3924" i="3"/>
  <c r="H3925" i="3"/>
  <c r="H3926" i="3"/>
  <c r="H3927" i="3"/>
  <c r="H3928" i="3"/>
  <c r="H3929" i="3"/>
  <c r="H3930" i="3"/>
  <c r="H3931" i="3"/>
  <c r="H3932" i="3"/>
  <c r="H3933" i="3"/>
  <c r="H3934" i="3"/>
  <c r="H3935" i="3"/>
  <c r="H3936" i="3"/>
  <c r="H3937" i="3"/>
  <c r="H3938" i="3"/>
  <c r="H3939" i="3"/>
  <c r="H3940" i="3"/>
  <c r="H3941" i="3"/>
  <c r="H3942" i="3"/>
  <c r="H3943" i="3"/>
  <c r="H3944" i="3"/>
  <c r="H3945" i="3"/>
  <c r="H3946" i="3"/>
  <c r="H3947" i="3"/>
  <c r="H3948" i="3"/>
  <c r="H3949" i="3"/>
  <c r="H3950" i="3"/>
  <c r="H3951" i="3"/>
  <c r="H3952" i="3"/>
  <c r="H3953" i="3"/>
  <c r="H3954" i="3"/>
  <c r="H3955" i="3"/>
  <c r="H3956" i="3"/>
  <c r="H3957" i="3"/>
  <c r="H3958" i="3"/>
  <c r="H3959" i="3"/>
  <c r="H3960" i="3"/>
  <c r="H3961" i="3"/>
  <c r="H3962" i="3"/>
  <c r="H3963" i="3"/>
  <c r="H3964" i="3"/>
  <c r="H3965" i="3"/>
  <c r="H3966" i="3"/>
  <c r="H3967" i="3"/>
  <c r="H3968" i="3"/>
  <c r="H3969" i="3"/>
  <c r="H3970" i="3"/>
  <c r="H3971" i="3"/>
  <c r="H3972" i="3"/>
  <c r="H3973" i="3"/>
  <c r="H3974" i="3"/>
  <c r="H3975" i="3"/>
  <c r="H3976" i="3"/>
  <c r="H3977" i="3"/>
  <c r="H3978" i="3"/>
  <c r="H3979" i="3"/>
  <c r="H3980" i="3"/>
  <c r="H3981" i="3"/>
  <c r="H3982" i="3"/>
  <c r="H3983" i="3"/>
  <c r="H3984" i="3"/>
  <c r="H3985" i="3"/>
  <c r="H3986" i="3"/>
  <c r="H3987" i="3"/>
  <c r="H3988" i="3"/>
  <c r="H3989" i="3"/>
  <c r="H3990" i="3"/>
  <c r="H3991" i="3"/>
  <c r="H3992" i="3"/>
  <c r="H3993" i="3"/>
  <c r="H3994" i="3"/>
  <c r="H3995" i="3"/>
  <c r="H3996" i="3"/>
  <c r="H3997" i="3"/>
  <c r="H3998" i="3"/>
  <c r="H3999" i="3"/>
  <c r="H4000" i="3"/>
  <c r="H4001" i="3"/>
  <c r="H4002" i="3"/>
  <c r="H4003" i="3"/>
  <c r="H4004" i="3"/>
  <c r="H4005" i="3"/>
  <c r="H4006" i="3"/>
  <c r="H4007" i="3"/>
  <c r="H4008" i="3"/>
  <c r="H4009" i="3"/>
  <c r="H4010" i="3"/>
  <c r="H4011" i="3"/>
  <c r="H4012" i="3"/>
  <c r="H4013" i="3"/>
  <c r="H4014" i="3"/>
  <c r="H4015" i="3"/>
  <c r="H4016" i="3"/>
  <c r="H4017" i="3"/>
  <c r="H4018" i="3"/>
  <c r="H4019" i="3"/>
  <c r="H4020" i="3"/>
  <c r="H4021" i="3"/>
  <c r="H4022" i="3"/>
  <c r="H4023" i="3"/>
  <c r="H4024" i="3"/>
  <c r="H4025" i="3"/>
  <c r="H4026" i="3"/>
  <c r="H4027" i="3"/>
  <c r="H4028" i="3"/>
  <c r="H4029" i="3"/>
  <c r="H4030" i="3"/>
  <c r="H4031" i="3"/>
  <c r="H4032" i="3"/>
  <c r="H4033" i="3"/>
  <c r="H4034" i="3"/>
  <c r="H4035" i="3"/>
  <c r="H4036" i="3"/>
  <c r="H4037" i="3"/>
  <c r="H4038" i="3"/>
  <c r="H4039" i="3"/>
  <c r="H4040" i="3"/>
  <c r="H4041" i="3"/>
  <c r="H4042" i="3"/>
  <c r="H4043" i="3"/>
  <c r="H4044" i="3"/>
  <c r="H4045" i="3"/>
  <c r="H4046" i="3"/>
  <c r="H4047" i="3"/>
  <c r="H4048" i="3"/>
  <c r="H4049" i="3"/>
  <c r="H4050" i="3"/>
  <c r="H4051" i="3"/>
  <c r="H4052" i="3"/>
  <c r="H4053" i="3"/>
  <c r="H4054" i="3"/>
  <c r="H4055" i="3"/>
  <c r="H4056" i="3"/>
  <c r="H4057" i="3"/>
  <c r="H4058" i="3"/>
  <c r="H4059" i="3"/>
  <c r="H4060" i="3"/>
  <c r="H4061" i="3"/>
  <c r="H4062" i="3"/>
  <c r="H4063" i="3"/>
  <c r="H4064" i="3"/>
  <c r="H4065" i="3"/>
  <c r="H4066" i="3"/>
  <c r="H4067" i="3"/>
  <c r="H4068" i="3"/>
  <c r="H4069" i="3"/>
  <c r="H4070" i="3"/>
  <c r="H4071" i="3"/>
  <c r="H4072" i="3"/>
  <c r="H4073" i="3"/>
  <c r="H4074" i="3"/>
  <c r="H4075" i="3"/>
  <c r="H4076" i="3"/>
  <c r="H4077" i="3"/>
  <c r="H4078" i="3"/>
  <c r="H4079" i="3"/>
  <c r="H4080" i="3"/>
  <c r="H4081" i="3"/>
  <c r="H4082" i="3"/>
  <c r="H4083" i="3"/>
  <c r="H4084" i="3"/>
  <c r="H4085" i="3"/>
  <c r="H4086" i="3"/>
  <c r="H4087" i="3"/>
  <c r="H4088" i="3"/>
  <c r="H4089" i="3"/>
  <c r="H4090" i="3"/>
  <c r="H4091" i="3"/>
  <c r="H4092" i="3"/>
  <c r="H4093" i="3"/>
  <c r="H4094" i="3"/>
  <c r="H4095" i="3"/>
  <c r="H4096" i="3"/>
  <c r="H4097" i="3"/>
  <c r="H4098" i="3"/>
  <c r="H4099" i="3"/>
  <c r="H4100" i="3"/>
  <c r="H4101" i="3"/>
  <c r="H4102" i="3"/>
  <c r="H4103" i="3"/>
  <c r="H4104" i="3"/>
  <c r="H4105" i="3"/>
  <c r="H4106" i="3"/>
  <c r="H4107" i="3"/>
  <c r="H4108" i="3"/>
  <c r="H4109" i="3"/>
  <c r="H4110" i="3"/>
  <c r="H4111" i="3"/>
  <c r="H4112" i="3"/>
  <c r="H4113" i="3"/>
  <c r="H4114" i="3"/>
  <c r="H4115" i="3"/>
  <c r="H4116" i="3"/>
  <c r="H4117" i="3"/>
  <c r="H4118" i="3"/>
  <c r="H4119" i="3"/>
  <c r="H4120" i="3"/>
  <c r="H4121" i="3"/>
  <c r="H4122" i="3"/>
  <c r="H4123" i="3"/>
  <c r="H4124" i="3"/>
  <c r="H4125" i="3"/>
  <c r="H4126" i="3"/>
  <c r="H4127" i="3"/>
  <c r="H4128" i="3"/>
  <c r="H4129" i="3"/>
  <c r="H4130" i="3"/>
  <c r="H4131" i="3"/>
  <c r="H4132" i="3"/>
  <c r="H4133" i="3"/>
  <c r="H4134" i="3"/>
  <c r="H4135" i="3"/>
  <c r="H4136" i="3"/>
  <c r="H4137" i="3"/>
  <c r="H4138" i="3"/>
  <c r="H4139" i="3"/>
  <c r="H4140" i="3"/>
  <c r="H4141" i="3"/>
  <c r="H4142" i="3"/>
  <c r="H4143" i="3"/>
  <c r="H4144" i="3"/>
  <c r="H4145" i="3"/>
  <c r="H4146" i="3"/>
  <c r="H4147" i="3"/>
  <c r="H4148" i="3"/>
  <c r="H4149" i="3"/>
  <c r="H4150" i="3"/>
  <c r="H4151" i="3"/>
  <c r="H4152" i="3"/>
  <c r="H4153" i="3"/>
  <c r="H4154" i="3"/>
  <c r="H4155" i="3"/>
  <c r="H4156" i="3"/>
  <c r="H4157" i="3"/>
  <c r="H4158" i="3"/>
  <c r="H4159" i="3"/>
  <c r="H4160" i="3"/>
  <c r="H4161" i="3"/>
  <c r="H4162" i="3"/>
  <c r="H4163" i="3"/>
  <c r="H4164" i="3"/>
  <c r="H4165" i="3"/>
  <c r="H4166" i="3"/>
  <c r="H4167" i="3"/>
  <c r="H4168" i="3"/>
  <c r="H4169" i="3"/>
  <c r="H4170" i="3"/>
  <c r="H4171" i="3"/>
  <c r="H4172" i="3"/>
  <c r="H4173" i="3"/>
  <c r="H4174" i="3"/>
  <c r="H4175" i="3"/>
  <c r="H4176" i="3"/>
  <c r="H4177" i="3"/>
  <c r="H4178" i="3"/>
  <c r="H4179" i="3"/>
  <c r="H4180" i="3"/>
  <c r="H4181" i="3"/>
  <c r="H4182" i="3"/>
  <c r="H4183" i="3"/>
  <c r="H4184" i="3"/>
  <c r="H4185" i="3"/>
  <c r="H4186" i="3"/>
  <c r="H4187" i="3"/>
  <c r="H4188" i="3"/>
  <c r="H4189" i="3"/>
  <c r="H4190" i="3"/>
  <c r="H4191" i="3"/>
  <c r="H4192" i="3"/>
  <c r="H4193" i="3"/>
  <c r="H4194" i="3"/>
  <c r="H4195" i="3"/>
  <c r="H4196" i="3"/>
  <c r="H4197" i="3"/>
  <c r="H4198" i="3"/>
  <c r="H4199" i="3"/>
  <c r="H4200" i="3"/>
  <c r="H4201" i="3"/>
  <c r="H4202" i="3"/>
  <c r="H4203" i="3"/>
  <c r="H4204" i="3"/>
  <c r="H4205" i="3"/>
  <c r="H4206" i="3"/>
  <c r="H4207" i="3"/>
  <c r="H4208" i="3"/>
  <c r="H4209" i="3"/>
  <c r="H4210" i="3"/>
  <c r="H4211" i="3"/>
  <c r="H4212" i="3"/>
  <c r="H4213" i="3"/>
  <c r="H4214" i="3"/>
  <c r="H4215" i="3"/>
  <c r="H4216" i="3"/>
  <c r="H4217" i="3"/>
  <c r="H4218" i="3"/>
  <c r="H4219" i="3"/>
  <c r="H4220" i="3"/>
  <c r="H4221" i="3"/>
  <c r="H4222" i="3"/>
  <c r="H4223" i="3"/>
  <c r="H4224" i="3"/>
  <c r="H4225" i="3"/>
  <c r="H4226" i="3"/>
  <c r="H4227" i="3"/>
  <c r="H4228" i="3"/>
  <c r="H4229" i="3"/>
  <c r="H4230" i="3"/>
  <c r="H4231" i="3"/>
  <c r="H4232" i="3"/>
  <c r="H4233" i="3"/>
  <c r="H4234" i="3"/>
  <c r="H4235" i="3"/>
  <c r="H4236" i="3"/>
  <c r="H4237" i="3"/>
  <c r="H4238" i="3"/>
  <c r="H4239" i="3"/>
  <c r="H4240" i="3"/>
  <c r="H4241" i="3"/>
  <c r="H4242" i="3"/>
  <c r="H4243" i="3"/>
  <c r="H4244" i="3"/>
  <c r="H4245" i="3"/>
  <c r="H4246" i="3"/>
  <c r="H4247" i="3"/>
  <c r="H4248" i="3"/>
  <c r="H4249" i="3"/>
  <c r="H4250" i="3"/>
  <c r="H4251" i="3"/>
  <c r="H4252" i="3"/>
  <c r="H4253" i="3"/>
  <c r="H4254" i="3"/>
  <c r="H4255" i="3"/>
  <c r="H4256" i="3"/>
  <c r="H4257" i="3"/>
  <c r="H4258" i="3"/>
  <c r="H4259" i="3"/>
  <c r="H4260" i="3"/>
  <c r="H4261" i="3"/>
  <c r="H4262" i="3"/>
  <c r="H4263" i="3"/>
  <c r="H4264" i="3"/>
  <c r="H4265" i="3"/>
  <c r="H4266" i="3"/>
  <c r="H4267" i="3"/>
  <c r="H4268" i="3"/>
  <c r="H4269" i="3"/>
  <c r="H4270" i="3"/>
  <c r="H4271" i="3"/>
  <c r="H4272" i="3"/>
  <c r="H4273" i="3"/>
  <c r="H4274" i="3"/>
  <c r="H4275" i="3"/>
  <c r="H4276" i="3"/>
  <c r="H4277" i="3"/>
  <c r="H4278" i="3"/>
  <c r="H4279" i="3"/>
  <c r="H4280" i="3"/>
  <c r="H4281" i="3"/>
  <c r="H4282" i="3"/>
  <c r="H4283" i="3"/>
  <c r="H4284" i="3"/>
  <c r="H4285" i="3"/>
  <c r="H4286" i="3"/>
  <c r="H4287" i="3"/>
  <c r="H4288" i="3"/>
  <c r="H4289" i="3"/>
  <c r="H4290" i="3"/>
  <c r="H4291" i="3"/>
  <c r="H4292" i="3"/>
  <c r="H4293" i="3"/>
  <c r="H4294" i="3"/>
  <c r="H4295" i="3"/>
  <c r="H4296" i="3"/>
  <c r="H4297" i="3"/>
  <c r="H4298" i="3"/>
  <c r="H4299" i="3"/>
  <c r="H4300" i="3"/>
  <c r="H4301" i="3"/>
  <c r="H4302" i="3"/>
  <c r="H4303" i="3"/>
  <c r="H4304" i="3"/>
  <c r="H4305" i="3"/>
  <c r="H4306" i="3"/>
  <c r="H4307" i="3"/>
  <c r="H4308" i="3"/>
  <c r="H4309" i="3"/>
  <c r="H4310" i="3"/>
  <c r="H4311" i="3"/>
  <c r="H4312" i="3"/>
  <c r="H4313" i="3"/>
  <c r="H4314" i="3"/>
  <c r="H4315" i="3"/>
  <c r="H4316" i="3"/>
  <c r="H4317" i="3"/>
  <c r="H4318" i="3"/>
  <c r="H4319" i="3"/>
  <c r="H4320" i="3"/>
  <c r="H4321" i="3"/>
  <c r="H4322" i="3"/>
  <c r="H4323" i="3"/>
  <c r="H4324" i="3"/>
  <c r="H4325" i="3"/>
  <c r="H4326" i="3"/>
  <c r="H4327" i="3"/>
  <c r="H4328" i="3"/>
  <c r="H4329" i="3"/>
  <c r="H4330" i="3"/>
  <c r="H4331" i="3"/>
  <c r="H4332" i="3"/>
  <c r="H4333" i="3"/>
  <c r="H4334" i="3"/>
  <c r="H4335" i="3"/>
  <c r="H4336" i="3"/>
  <c r="H4337" i="3"/>
  <c r="H4338" i="3"/>
  <c r="H4339" i="3"/>
  <c r="H4340" i="3"/>
  <c r="H4341" i="3"/>
  <c r="H4342" i="3"/>
  <c r="H4343" i="3"/>
  <c r="H4344" i="3"/>
  <c r="H4345" i="3"/>
  <c r="H4346" i="3"/>
  <c r="H4347" i="3"/>
  <c r="H4348" i="3"/>
  <c r="H4349" i="3"/>
  <c r="H4350" i="3"/>
  <c r="H4351" i="3"/>
  <c r="H4352" i="3"/>
  <c r="H4353" i="3"/>
  <c r="H4354" i="3"/>
  <c r="H4355" i="3"/>
  <c r="H4356" i="3"/>
  <c r="H4357" i="3"/>
  <c r="H4358" i="3"/>
  <c r="H4359" i="3"/>
  <c r="H4360" i="3"/>
  <c r="H4361" i="3"/>
  <c r="H4362" i="3"/>
  <c r="H4363" i="3"/>
  <c r="H4364" i="3"/>
  <c r="H4365" i="3"/>
  <c r="H4366" i="3"/>
  <c r="H4367" i="3"/>
  <c r="H4368" i="3"/>
  <c r="H4369" i="3"/>
  <c r="H4370" i="3"/>
  <c r="H4371" i="3"/>
  <c r="H4372" i="3"/>
  <c r="H4373" i="3"/>
  <c r="H4374" i="3"/>
  <c r="H4375" i="3"/>
  <c r="H4376" i="3"/>
  <c r="H4377" i="3"/>
  <c r="H4378" i="3"/>
  <c r="H4379" i="3"/>
  <c r="H4380" i="3"/>
  <c r="H4381" i="3"/>
  <c r="H4382" i="3"/>
  <c r="H4383" i="3"/>
  <c r="H4384" i="3"/>
  <c r="H4385" i="3"/>
  <c r="H4386" i="3"/>
  <c r="H4387" i="3"/>
  <c r="H4388" i="3"/>
  <c r="H4389" i="3"/>
  <c r="H4390" i="3"/>
  <c r="H4391" i="3"/>
  <c r="H4392" i="3"/>
  <c r="H4393" i="3"/>
  <c r="H4394" i="3"/>
  <c r="H4395" i="3"/>
  <c r="H4396" i="3"/>
  <c r="H4397" i="3"/>
  <c r="H4398" i="3"/>
  <c r="H4399" i="3"/>
  <c r="H4400" i="3"/>
  <c r="H4401" i="3"/>
  <c r="H4402" i="3"/>
  <c r="H4403" i="3"/>
  <c r="H4404" i="3"/>
  <c r="H4405" i="3"/>
  <c r="H4406" i="3"/>
  <c r="H4407" i="3"/>
  <c r="H4408" i="3"/>
  <c r="H4409" i="3"/>
  <c r="H4410" i="3"/>
  <c r="H4411" i="3"/>
  <c r="H4412" i="3"/>
  <c r="H4413" i="3"/>
  <c r="H4414" i="3"/>
  <c r="H4415" i="3"/>
  <c r="H4416" i="3"/>
  <c r="H4417" i="3"/>
  <c r="H4418" i="3"/>
  <c r="H4419" i="3"/>
  <c r="H4420" i="3"/>
  <c r="H4421" i="3"/>
  <c r="H4422" i="3"/>
  <c r="H4423" i="3"/>
  <c r="H4424" i="3"/>
  <c r="H4425" i="3"/>
  <c r="H4426" i="3"/>
  <c r="H4427" i="3"/>
  <c r="H4428" i="3"/>
  <c r="H4429" i="3"/>
  <c r="H4430" i="3"/>
  <c r="H4431" i="3"/>
  <c r="H4432" i="3"/>
  <c r="H4433" i="3"/>
  <c r="H4434" i="3"/>
  <c r="H4435" i="3"/>
  <c r="H4436" i="3"/>
  <c r="H4437" i="3"/>
  <c r="H4438" i="3"/>
  <c r="H4439" i="3"/>
  <c r="H4440" i="3"/>
  <c r="H4441" i="3"/>
  <c r="H4442" i="3"/>
  <c r="H4443" i="3"/>
  <c r="H4444" i="3"/>
  <c r="H4445" i="3"/>
  <c r="H4446" i="3"/>
  <c r="H4447" i="3"/>
  <c r="H4448" i="3"/>
  <c r="H4449" i="3"/>
  <c r="H4450" i="3"/>
  <c r="H4451" i="3"/>
  <c r="H4452" i="3"/>
  <c r="H4453" i="3"/>
  <c r="H4454" i="3"/>
  <c r="H4455" i="3"/>
  <c r="H4456" i="3"/>
  <c r="H4457" i="3"/>
  <c r="H4458" i="3"/>
  <c r="H4459" i="3"/>
  <c r="H4460" i="3"/>
  <c r="H4461" i="3"/>
  <c r="H4462" i="3"/>
  <c r="H4463" i="3"/>
  <c r="H4464" i="3"/>
  <c r="H4465" i="3"/>
  <c r="H4466" i="3"/>
  <c r="H4467" i="3"/>
  <c r="H4468" i="3"/>
  <c r="H4469" i="3"/>
  <c r="H4470" i="3"/>
  <c r="H4471" i="3"/>
  <c r="H4472" i="3"/>
  <c r="H4473" i="3"/>
  <c r="H4474" i="3"/>
  <c r="H4475" i="3"/>
  <c r="H4476" i="3"/>
  <c r="H4477" i="3"/>
  <c r="H4478" i="3"/>
  <c r="H4479" i="3"/>
  <c r="H4480" i="3"/>
  <c r="H4481" i="3"/>
  <c r="H4482" i="3"/>
  <c r="H4483" i="3"/>
  <c r="H4484" i="3"/>
  <c r="H4485" i="3"/>
  <c r="H4486" i="3"/>
  <c r="H4487" i="3"/>
  <c r="H4488" i="3"/>
  <c r="H4489" i="3"/>
  <c r="H4490" i="3"/>
  <c r="H4491" i="3"/>
  <c r="H4492" i="3"/>
  <c r="H4493" i="3"/>
  <c r="H4494" i="3"/>
  <c r="H4495" i="3"/>
  <c r="H4496" i="3"/>
  <c r="H4497" i="3"/>
  <c r="H4498" i="3"/>
  <c r="H4499" i="3"/>
  <c r="H4500" i="3"/>
  <c r="H4501" i="3"/>
  <c r="H4502" i="3"/>
  <c r="H4503" i="3"/>
  <c r="H4504" i="3"/>
  <c r="H4505" i="3"/>
  <c r="H4506" i="3"/>
  <c r="H4507" i="3"/>
  <c r="H4508" i="3"/>
  <c r="H4509" i="3"/>
  <c r="H4510" i="3"/>
  <c r="H4511" i="3"/>
  <c r="H4512" i="3"/>
  <c r="H4513" i="3"/>
  <c r="H4514" i="3"/>
  <c r="H4515" i="3"/>
  <c r="H4516" i="3"/>
  <c r="H4517" i="3"/>
  <c r="H4518" i="3"/>
  <c r="H4519" i="3"/>
  <c r="H4520" i="3"/>
  <c r="H4521" i="3"/>
  <c r="H4522" i="3"/>
  <c r="H4523" i="3"/>
  <c r="H4524" i="3"/>
  <c r="H4525" i="3"/>
  <c r="H4526" i="3"/>
  <c r="H4527" i="3"/>
  <c r="H4528" i="3"/>
  <c r="H4529" i="3"/>
  <c r="H4530" i="3"/>
  <c r="H4531" i="3"/>
  <c r="H4532" i="3"/>
  <c r="H4533" i="3"/>
  <c r="H4534" i="3"/>
  <c r="H4535" i="3"/>
  <c r="H4536" i="3"/>
  <c r="H4537" i="3"/>
  <c r="H4538" i="3"/>
  <c r="H4539" i="3"/>
  <c r="H4540" i="3"/>
  <c r="H4541" i="3"/>
  <c r="H4542" i="3"/>
  <c r="H4543" i="3"/>
  <c r="H4544" i="3"/>
  <c r="H4545" i="3"/>
  <c r="H4546" i="3"/>
  <c r="H4547" i="3"/>
  <c r="H4548" i="3"/>
  <c r="H4549" i="3"/>
  <c r="H4550" i="3"/>
  <c r="H4551" i="3"/>
  <c r="H4552" i="3"/>
  <c r="H4553" i="3"/>
  <c r="H4554" i="3"/>
  <c r="H4555" i="3"/>
  <c r="H4556" i="3"/>
  <c r="H4557" i="3"/>
  <c r="H4558" i="3"/>
  <c r="H4559" i="3"/>
  <c r="H4560" i="3"/>
  <c r="H4561" i="3"/>
  <c r="H4562" i="3"/>
  <c r="H4563" i="3"/>
  <c r="H4564" i="3"/>
  <c r="H4565" i="3"/>
  <c r="H4566" i="3"/>
  <c r="H4567" i="3"/>
  <c r="H4568" i="3"/>
  <c r="H4569" i="3"/>
  <c r="H4570" i="3"/>
  <c r="H4571" i="3"/>
  <c r="H4572" i="3"/>
  <c r="H4573" i="3"/>
  <c r="H4574" i="3"/>
  <c r="H4575" i="3"/>
  <c r="H4576" i="3"/>
  <c r="H4577" i="3"/>
  <c r="H4578" i="3"/>
  <c r="H4579" i="3"/>
  <c r="H4580" i="3"/>
  <c r="H4581" i="3"/>
  <c r="H4582" i="3"/>
  <c r="H4583" i="3"/>
  <c r="H4584" i="3"/>
  <c r="H4585" i="3"/>
  <c r="H4586" i="3"/>
  <c r="H4587" i="3"/>
  <c r="H4588" i="3"/>
  <c r="H4589" i="3"/>
  <c r="H4590" i="3"/>
  <c r="H4591" i="3"/>
  <c r="H4592" i="3"/>
  <c r="H4593" i="3"/>
  <c r="H4594" i="3"/>
  <c r="H4595" i="3"/>
  <c r="H4596" i="3"/>
  <c r="H4597" i="3"/>
  <c r="H4598" i="3"/>
  <c r="H4599" i="3"/>
  <c r="H4600" i="3"/>
  <c r="H4601" i="3"/>
  <c r="H4602" i="3"/>
  <c r="H4603" i="3"/>
  <c r="H4604" i="3"/>
  <c r="H4605" i="3"/>
  <c r="H4606" i="3"/>
  <c r="H4607" i="3"/>
  <c r="H4608" i="3"/>
  <c r="H4609" i="3"/>
  <c r="H4610" i="3"/>
  <c r="H4611" i="3"/>
  <c r="H4612" i="3"/>
  <c r="H4613" i="3"/>
  <c r="H4614" i="3"/>
  <c r="H4615" i="3"/>
  <c r="H4616" i="3"/>
  <c r="H4617" i="3"/>
  <c r="H4618" i="3"/>
  <c r="H4619" i="3"/>
  <c r="H4620" i="3"/>
  <c r="H4621" i="3"/>
  <c r="H4622" i="3"/>
  <c r="H4623" i="3"/>
  <c r="H4624" i="3"/>
  <c r="H4625" i="3"/>
  <c r="H4626" i="3"/>
  <c r="H4627" i="3"/>
  <c r="H4628" i="3"/>
  <c r="H4629" i="3"/>
  <c r="H4630" i="3"/>
  <c r="H4631" i="3"/>
  <c r="H4632" i="3"/>
  <c r="H4633" i="3"/>
  <c r="H4634" i="3"/>
  <c r="H4635" i="3"/>
  <c r="H4636" i="3"/>
  <c r="H4637" i="3"/>
  <c r="H4638" i="3"/>
  <c r="H4639" i="3"/>
  <c r="H4640" i="3"/>
  <c r="H4641" i="3"/>
  <c r="H4642" i="3"/>
  <c r="H4643" i="3"/>
  <c r="H4644" i="3"/>
  <c r="H4645" i="3"/>
  <c r="H4646" i="3"/>
  <c r="H4647" i="3"/>
  <c r="H4648" i="3"/>
  <c r="H4649" i="3"/>
  <c r="H4650" i="3"/>
  <c r="H4651" i="3"/>
  <c r="H4652" i="3"/>
  <c r="H4653" i="3"/>
  <c r="H4654" i="3"/>
  <c r="H4655" i="3"/>
  <c r="H4656" i="3"/>
  <c r="H4657" i="3"/>
  <c r="H4658" i="3"/>
  <c r="H4659" i="3"/>
  <c r="H4660" i="3"/>
  <c r="H4661" i="3"/>
  <c r="H4662" i="3"/>
  <c r="H4663" i="3"/>
  <c r="H4664" i="3"/>
  <c r="H4665" i="3"/>
  <c r="H4666" i="3"/>
  <c r="H4667" i="3"/>
  <c r="H4668" i="3"/>
  <c r="H4669" i="3"/>
  <c r="H4670" i="3"/>
  <c r="H4671" i="3"/>
  <c r="H4672" i="3"/>
  <c r="H4673" i="3"/>
  <c r="H4674" i="3"/>
  <c r="H4675" i="3"/>
  <c r="H4676" i="3"/>
  <c r="H4677" i="3"/>
  <c r="H4678" i="3"/>
  <c r="H4679" i="3"/>
  <c r="H4680" i="3"/>
  <c r="H4681" i="3"/>
  <c r="H4682" i="3"/>
  <c r="H4683" i="3"/>
  <c r="H4684" i="3"/>
  <c r="H4685" i="3"/>
  <c r="H4686" i="3"/>
  <c r="H4687" i="3"/>
  <c r="H4688" i="3"/>
  <c r="H4689" i="3"/>
  <c r="H4690" i="3"/>
  <c r="H4691" i="3"/>
  <c r="H4692" i="3"/>
  <c r="H4693" i="3"/>
  <c r="H4694" i="3"/>
  <c r="H4695" i="3"/>
  <c r="H4696" i="3"/>
  <c r="H4697" i="3"/>
  <c r="H4698" i="3"/>
  <c r="H4699" i="3"/>
  <c r="H4700" i="3"/>
  <c r="H4701" i="3"/>
  <c r="H4702" i="3"/>
  <c r="H4703" i="3"/>
  <c r="H4704" i="3"/>
  <c r="H4705" i="3"/>
  <c r="H4706" i="3"/>
  <c r="H4707" i="3"/>
  <c r="H4708" i="3"/>
  <c r="H4709" i="3"/>
  <c r="H4710" i="3"/>
  <c r="H4711" i="3"/>
  <c r="H4712" i="3"/>
  <c r="H4713" i="3"/>
  <c r="H4714" i="3"/>
  <c r="H4715" i="3"/>
  <c r="H4716" i="3"/>
  <c r="H4717" i="3"/>
  <c r="H4718" i="3"/>
  <c r="H4719" i="3"/>
  <c r="H4720" i="3"/>
  <c r="H4721" i="3"/>
  <c r="H4722" i="3"/>
  <c r="H4723" i="3"/>
  <c r="H4724" i="3"/>
  <c r="H4725" i="3"/>
  <c r="H4726" i="3"/>
  <c r="H4727" i="3"/>
  <c r="H4728" i="3"/>
  <c r="H4729" i="3"/>
  <c r="H4730" i="3"/>
  <c r="H4731" i="3"/>
  <c r="H4732" i="3"/>
  <c r="H4733" i="3"/>
  <c r="H4734" i="3"/>
  <c r="H4735" i="3"/>
  <c r="H4736" i="3"/>
  <c r="H4737" i="3"/>
  <c r="H4738" i="3"/>
  <c r="H4739" i="3"/>
  <c r="H4740" i="3"/>
  <c r="H4741" i="3"/>
  <c r="H4742" i="3"/>
  <c r="H4743" i="3"/>
  <c r="H4744" i="3"/>
  <c r="H4745" i="3"/>
  <c r="H4746" i="3"/>
  <c r="H4747" i="3"/>
  <c r="H4748" i="3"/>
  <c r="H4749" i="3"/>
  <c r="H4750" i="3"/>
  <c r="H4751" i="3"/>
  <c r="H4752" i="3"/>
  <c r="H4753" i="3"/>
  <c r="H4754" i="3"/>
  <c r="H4755" i="3"/>
  <c r="H4756" i="3"/>
  <c r="H4757" i="3"/>
  <c r="H4758" i="3"/>
  <c r="H4759" i="3"/>
  <c r="H4760" i="3"/>
  <c r="H4761" i="3"/>
  <c r="H4762" i="3"/>
  <c r="H4763" i="3"/>
  <c r="H4764" i="3"/>
  <c r="H4765" i="3"/>
  <c r="H4766" i="3"/>
  <c r="H4767" i="3"/>
  <c r="H4768" i="3"/>
  <c r="H4769" i="3"/>
  <c r="H4770" i="3"/>
  <c r="H4771" i="3"/>
  <c r="H4772" i="3"/>
  <c r="H4773" i="3"/>
  <c r="H4774" i="3"/>
  <c r="H4775" i="3"/>
  <c r="H4776" i="3"/>
  <c r="H4777" i="3"/>
  <c r="H4778" i="3"/>
  <c r="H4779" i="3"/>
  <c r="H4780" i="3"/>
  <c r="H4781" i="3"/>
  <c r="H4782" i="3"/>
  <c r="H4783" i="3"/>
  <c r="H4784" i="3"/>
  <c r="H4785" i="3"/>
  <c r="H4786" i="3"/>
  <c r="H4787" i="3"/>
  <c r="H4788" i="3"/>
  <c r="H4789" i="3"/>
  <c r="H4790" i="3"/>
  <c r="H4791" i="3"/>
  <c r="H4792" i="3"/>
  <c r="H4793" i="3"/>
  <c r="H4794" i="3"/>
  <c r="H4795" i="3"/>
  <c r="H4796" i="3"/>
  <c r="H4797" i="3"/>
  <c r="H4798" i="3"/>
  <c r="H4799" i="3"/>
  <c r="H4800" i="3"/>
  <c r="H4801" i="3"/>
  <c r="H4802" i="3"/>
  <c r="H4803" i="3"/>
  <c r="H4804" i="3"/>
  <c r="H4805" i="3"/>
  <c r="H4806" i="3"/>
  <c r="H4807" i="3"/>
  <c r="H4808" i="3"/>
  <c r="H4809" i="3"/>
  <c r="H4810" i="3"/>
  <c r="H4811" i="3"/>
  <c r="H4812" i="3"/>
  <c r="H4813" i="3"/>
  <c r="H4814" i="3"/>
  <c r="H4815" i="3"/>
  <c r="H4816" i="3"/>
  <c r="H4817" i="3"/>
  <c r="H4818" i="3"/>
  <c r="H4819" i="3"/>
  <c r="H4820" i="3"/>
  <c r="H4821" i="3"/>
  <c r="H4822" i="3"/>
  <c r="H4823" i="3"/>
  <c r="H4824" i="3"/>
  <c r="H4825" i="3"/>
  <c r="H4826" i="3"/>
  <c r="H4827" i="3"/>
  <c r="H4828" i="3"/>
  <c r="H4829" i="3"/>
  <c r="H4830" i="3"/>
  <c r="H4831" i="3"/>
  <c r="H4832" i="3"/>
  <c r="H4833" i="3"/>
  <c r="H4834" i="3"/>
  <c r="H4835" i="3"/>
  <c r="H4836" i="3"/>
  <c r="H4837" i="3"/>
  <c r="H4838" i="3"/>
  <c r="H4839" i="3"/>
  <c r="H4840" i="3"/>
  <c r="H4841" i="3"/>
  <c r="H4842" i="3"/>
  <c r="H4843" i="3"/>
  <c r="H4844" i="3"/>
  <c r="H4845" i="3"/>
  <c r="H4846" i="3"/>
  <c r="H4847" i="3"/>
  <c r="H4848" i="3"/>
  <c r="H4849" i="3"/>
  <c r="H4850" i="3"/>
  <c r="H4851" i="3"/>
  <c r="H4852" i="3"/>
  <c r="H4853" i="3"/>
  <c r="H4854" i="3"/>
  <c r="H4855" i="3"/>
  <c r="H4856" i="3"/>
  <c r="H4857" i="3"/>
  <c r="H4858" i="3"/>
  <c r="H4859" i="3"/>
  <c r="H4860" i="3"/>
  <c r="H4861" i="3"/>
  <c r="H4862" i="3"/>
  <c r="H4863" i="3"/>
  <c r="H4864" i="3"/>
  <c r="H4865" i="3"/>
  <c r="H4866" i="3"/>
  <c r="H4867" i="3"/>
  <c r="H4868" i="3"/>
  <c r="H4869" i="3"/>
  <c r="H4870" i="3"/>
  <c r="H4871" i="3"/>
  <c r="H4872" i="3"/>
  <c r="H4873" i="3"/>
  <c r="H4874" i="3"/>
  <c r="H4875" i="3"/>
  <c r="H4876" i="3"/>
  <c r="H4877" i="3"/>
  <c r="H4878" i="3"/>
  <c r="H4879" i="3"/>
  <c r="H4880" i="3"/>
  <c r="H4881" i="3"/>
  <c r="H4882" i="3"/>
  <c r="H4883" i="3"/>
  <c r="H4884" i="3"/>
  <c r="H4885" i="3"/>
  <c r="H4886" i="3"/>
  <c r="H4887" i="3"/>
  <c r="H4888" i="3"/>
  <c r="H4889" i="3"/>
  <c r="H4890" i="3"/>
  <c r="H4891" i="3"/>
  <c r="H4892" i="3"/>
  <c r="H4893" i="3"/>
  <c r="H4894" i="3"/>
  <c r="H4895" i="3"/>
  <c r="H4896" i="3"/>
  <c r="H4897" i="3"/>
  <c r="H4898" i="3"/>
  <c r="H4899" i="3"/>
  <c r="H4900" i="3"/>
  <c r="H4901" i="3"/>
  <c r="H4902" i="3"/>
  <c r="H4903" i="3"/>
  <c r="H4904" i="3"/>
  <c r="H4905" i="3"/>
  <c r="H4906" i="3"/>
  <c r="H4907" i="3"/>
  <c r="H4908" i="3"/>
  <c r="H4909" i="3"/>
  <c r="H4910" i="3"/>
  <c r="H4911" i="3"/>
  <c r="H4912" i="3"/>
  <c r="H4913" i="3"/>
  <c r="H4914" i="3"/>
  <c r="H4915" i="3"/>
  <c r="H4916" i="3"/>
  <c r="H4917" i="3"/>
  <c r="H4918" i="3"/>
  <c r="H4919" i="3"/>
  <c r="H4920" i="3"/>
  <c r="H4921" i="3"/>
  <c r="H4922" i="3"/>
  <c r="H4923" i="3"/>
  <c r="H4924" i="3"/>
  <c r="H4925" i="3"/>
  <c r="H4926" i="3"/>
  <c r="H4927" i="3"/>
  <c r="H4928" i="3"/>
  <c r="H4929" i="3"/>
  <c r="H4930" i="3"/>
  <c r="H4931" i="3"/>
  <c r="H4932" i="3"/>
  <c r="H4933" i="3"/>
  <c r="H4934" i="3"/>
  <c r="H4935" i="3"/>
  <c r="H4936" i="3"/>
  <c r="H4937" i="3"/>
  <c r="H4938" i="3"/>
  <c r="H4939" i="3"/>
  <c r="H4940" i="3"/>
  <c r="H4941" i="3"/>
  <c r="H4942" i="3"/>
  <c r="H4943" i="3"/>
  <c r="H4944" i="3"/>
  <c r="H4945" i="3"/>
  <c r="H4946" i="3"/>
  <c r="H4947" i="3"/>
  <c r="H4948" i="3"/>
  <c r="H4949" i="3"/>
  <c r="H4950" i="3"/>
  <c r="H4951" i="3"/>
  <c r="H4952" i="3"/>
  <c r="H4953" i="3"/>
  <c r="H4954" i="3"/>
  <c r="H4955" i="3"/>
  <c r="H4956" i="3"/>
  <c r="H4957" i="3"/>
  <c r="H4958" i="3"/>
  <c r="H4959" i="3"/>
  <c r="H4960" i="3"/>
  <c r="H4961" i="3"/>
  <c r="H4962" i="3"/>
  <c r="H4963" i="3"/>
  <c r="H4964" i="3"/>
  <c r="H4965" i="3"/>
  <c r="H4966" i="3"/>
  <c r="H4967" i="3"/>
  <c r="H4968" i="3"/>
  <c r="H4969" i="3"/>
  <c r="H4970" i="3"/>
  <c r="H4971" i="3"/>
  <c r="H4972" i="3"/>
  <c r="H4973" i="3"/>
  <c r="H4974" i="3"/>
  <c r="H4975" i="3"/>
  <c r="H4976" i="3"/>
  <c r="H4977" i="3"/>
  <c r="H4978" i="3"/>
  <c r="H4979" i="3"/>
  <c r="H4980" i="3"/>
  <c r="H4981" i="3"/>
  <c r="H4982" i="3"/>
  <c r="H4983" i="3"/>
  <c r="H4984" i="3"/>
  <c r="H4985" i="3"/>
  <c r="H4986" i="3"/>
  <c r="H4987" i="3"/>
  <c r="H4988" i="3"/>
  <c r="H4989" i="3"/>
  <c r="H4990" i="3"/>
  <c r="H4991" i="3"/>
  <c r="H4992" i="3"/>
  <c r="H4993" i="3"/>
  <c r="H4994" i="3"/>
  <c r="H4995" i="3"/>
  <c r="H4996" i="3"/>
  <c r="H4997" i="3"/>
  <c r="H4998" i="3"/>
  <c r="H4999" i="3"/>
  <c r="H5000" i="3"/>
  <c r="O5" i="1"/>
  <c r="O6" i="1"/>
  <c r="O10" i="1"/>
  <c r="O11" i="1"/>
  <c r="O12" i="1"/>
  <c r="O16" i="1"/>
  <c r="O17" i="1"/>
  <c r="O18" i="1"/>
  <c r="O4" i="1"/>
  <c r="S5" i="1"/>
  <c r="S6" i="1"/>
  <c r="S10" i="1"/>
  <c r="S11" i="1"/>
  <c r="S12" i="1"/>
  <c r="S16" i="1"/>
  <c r="S17" i="1"/>
  <c r="S18" i="1"/>
  <c r="P17" i="6"/>
  <c r="P16" i="6"/>
  <c r="P15" i="6"/>
  <c r="P14" i="6"/>
  <c r="P13" i="6"/>
  <c r="P12" i="6"/>
  <c r="P11" i="6"/>
  <c r="P10" i="6"/>
  <c r="P9" i="6"/>
  <c r="P8" i="6"/>
  <c r="P7" i="6"/>
  <c r="P6"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265B175-2079-4DA6-8D54-1A44DDF87394}" keepAlive="1" name="Query - NEEMACustomerExtract_070124" description="Connection to the 'NEEMACustomerExtract_070124' query in the workbook." type="5" refreshedVersion="0" background="1">
    <dbPr connection="Provider=Microsoft.Mashup.OleDb.1;Data Source=$Workbook$;Location=NEEMACustomerExtract_070124;Extended Properties=&quot;&quot;" command="SELECT * FROM [NEEMACustomerExtract_070124]"/>
  </connection>
</connections>
</file>

<file path=xl/sharedStrings.xml><?xml version="1.0" encoding="utf-8"?>
<sst xmlns="http://schemas.openxmlformats.org/spreadsheetml/2006/main" count="3573" uniqueCount="1141">
  <si>
    <t>D.P.U. 23-67-A Municipal Aggregation Guidelines - Annual Report Template</t>
  </si>
  <si>
    <t>Attachment VI</t>
  </si>
  <si>
    <t>Municipal Aggregation Annual Report (Attachment VI) - Instructions</t>
  </si>
  <si>
    <t>This document should be filed in Microsoft Excel format and users need only input data on the following three tabs: ESA Terms, Products, and Customer and Load. Further instructions regarding each tab are included below.</t>
  </si>
  <si>
    <t>ESA Terms</t>
  </si>
  <si>
    <t>Each electric service agreement (ESA) should be a separate row and identified with a unique TermID; include information regarding each electric service agreement in place for the reporting year, as well as any executed electric service agreement to take effect in the future.</t>
  </si>
  <si>
    <t>Field Name</t>
  </si>
  <si>
    <t>Value</t>
  </si>
  <si>
    <t>Definition</t>
  </si>
  <si>
    <t>TermID</t>
  </si>
  <si>
    <t>XXX-XXXX-XXXX</t>
  </si>
  <si>
    <t>Unique identifier for each electric service agreement, refer to the "Reference" tab for field format</t>
  </si>
  <si>
    <t>Municipality</t>
  </si>
  <si>
    <t>Text</t>
  </si>
  <si>
    <t>The name of the town or city, or the name of the municipal aggregation representing more than one muncipality, refer to the "Municipality" tab</t>
  </si>
  <si>
    <t>Supplier</t>
  </si>
  <si>
    <t>The business name of the Program Supplier, as defined in the Municipal Aggregation Guidelines</t>
  </si>
  <si>
    <t>Consultant</t>
  </si>
  <si>
    <t>The business name of the Consultant, as defined by the Municipal Aggregation Guidelines</t>
  </si>
  <si>
    <t>Number of Products</t>
  </si>
  <si>
    <t xml:space="preserve">Integer </t>
  </si>
  <si>
    <t>The number of electric supply products that are offered to participants in a municipal aggregation program</t>
  </si>
  <si>
    <t>Initial Month</t>
  </si>
  <si>
    <t>Date (MM/DD/YYYY)</t>
  </si>
  <si>
    <t xml:space="preserve">The month of the first "read from" date as identified in the electric service agreement; if no specific date of the month, use the first of the month </t>
  </si>
  <si>
    <t>Final Month</t>
  </si>
  <si>
    <t>The month of the last "read from" date as identified in the electric service agreement</t>
  </si>
  <si>
    <t>Contract Duration</t>
  </si>
  <si>
    <t>The number of months within an electric service agreement; a term of Jan-2021 to Dec-2023 should be reflected as 36 months</t>
  </si>
  <si>
    <t>Products</t>
  </si>
  <si>
    <t>Each product with unique values for any of the fields should be treated as a separate row with a unique ProductID; include information regarding each product in place under the existing ESA, as well as any future product under an executed electric service agreement yet to take effect. Identify unique products including, but not limited, to the following circumstances: (1) unique pricing offered by an aggregation due to municipality in two service territories, (2) unique pricing offered to residential and commercial customers, (3) products that will have a known change in additional/voluntary renewable energy certificates.</t>
  </si>
  <si>
    <t>ProductID</t>
  </si>
  <si>
    <t>XXX-XXXX-XXXX-XX-XXX-XX</t>
  </si>
  <si>
    <t>Unique identifier for each electric supply product, refer to the "Reference tab for field format</t>
  </si>
  <si>
    <t>YearID</t>
  </si>
  <si>
    <t>Date (YYYY)</t>
  </si>
  <si>
    <t>The year in which the electric supply product is effective (e.g., 2024 reflects the product participants in a municipal aggregation program in CY 2024)</t>
  </si>
  <si>
    <t>Product Name</t>
  </si>
  <si>
    <t>The name of the product as designated and marketed to customers</t>
  </si>
  <si>
    <t>Customer Class</t>
  </si>
  <si>
    <t>Text - Defined</t>
  </si>
  <si>
    <t>The customer class of the participants in a municipal aggregation program that are offered the electric supply product; defined as All Classes, Residential, Small C&amp;I, Large C&amp;I (if applicable, Large C&amp;I should include Medium C&amp;I rate classes)</t>
  </si>
  <si>
    <t>Service Territory</t>
  </si>
  <si>
    <t>The service territory of the participants in a municipal aggregation program that are offered the electric supply product; defined as Eversource (NSTAR), Eversource (WMECo), National Grid, or Unitil</t>
  </si>
  <si>
    <t>Load Zone</t>
  </si>
  <si>
    <t>The load zone in which the participants in a municipal aggregation program that are offered the electric supply product, defined as NEMA, SEMA, WCMA</t>
  </si>
  <si>
    <t>Product Class</t>
  </si>
  <si>
    <t>This should identify whether the product is the Default Product or Opt-In Product, as defined in the Municipal Aggregation Guidelines, defined as Default and Opt-In; the Default Product should always be identified in the ProductID as Product 1 (e.g., 01)</t>
  </si>
  <si>
    <t>Minimum Standard Requirement (%)</t>
  </si>
  <si>
    <t>Percentage - Defined</t>
  </si>
  <si>
    <t>The minimum Renewable Portfolio Standard and Clean Energy Standard required; the percentage should reflect the Minimum Standard of the year in which the product is being offered, each is identified on the "Reference" tab</t>
  </si>
  <si>
    <t>Additional/Voluntary MA Class I RECs (%)</t>
  </si>
  <si>
    <t>Percentage</t>
  </si>
  <si>
    <t>The percentage of energy supplied that was or will be matched with voluntary, or additional MA Class I RECs above the RPS Class I RECs identified on the "Reference" tab</t>
  </si>
  <si>
    <t>National Wind RECs (%)</t>
  </si>
  <si>
    <t>The percentage of energy supplied that was or will be matched with renewable energy certificates created from wind resources outside of New England</t>
  </si>
  <si>
    <t>Other RECs (%)</t>
  </si>
  <si>
    <t>The percentage of energy supplied that was or will be matched with renewable energy certificates, or any other environmental attributes, that are not MA Class I RECs or National Wind RECs</t>
  </si>
  <si>
    <t>Other RECs (Type)</t>
  </si>
  <si>
    <t>The type of renewable energy certificates, or other environmental attributes, offered through the electric supply product</t>
  </si>
  <si>
    <t>Total Renewable Energy Content (%)</t>
  </si>
  <si>
    <t>The total percentage of energy supplied that was or will be matched with any renewable energy certificate or other environmental attribute (i.e., the sum of the percentages identified in Minimum Standard Requirement, Additional/Voluntary MA Class I RECs, National Wind RECs, and Other RECs</t>
  </si>
  <si>
    <t>Supply &amp; REC Rate ($/kWh)</t>
  </si>
  <si>
    <t>Decimal</t>
  </si>
  <si>
    <t>The rate ($/kWh) charged for all-requireemnts power supply, contracted for through an executed electric service agreement</t>
  </si>
  <si>
    <t>Consultant Adder ($/kWh)</t>
  </si>
  <si>
    <t>The rate ($/kWh) charged for the services provided or rendered by a consultant</t>
  </si>
  <si>
    <t>Operational Adder ($/kWh)</t>
  </si>
  <si>
    <t>The rate ($/kWh) charged for services identified in the Municipal Aggregation Plan to support municipal energy priorities</t>
  </si>
  <si>
    <t>Total Rate ($/kWh)</t>
  </si>
  <si>
    <t>The total rate  ($/kWh) charged for the electric supply product (i.e., the sum of Supply &amp; REC Rate, Consultant Adder, and Operational Adder)</t>
  </si>
  <si>
    <t>Description of Operational Adder (if applicable)</t>
  </si>
  <si>
    <t>The short-form description of the use of the operational adder (e.g., energy manager, local renewable energy project, etc.)</t>
  </si>
  <si>
    <t>Description of Product</t>
  </si>
  <si>
    <t>The short-form description of the electric supply product marketed to electric customers</t>
  </si>
  <si>
    <t>Customer and Load</t>
  </si>
  <si>
    <t>Include the customer number and load usage in a tabular format according to the fields below. When averages are provided, the average should be calculated as the average of the number of customers on the first and last day of a given month and rounded to the nearest whole number.</t>
  </si>
  <si>
    <t>MunicipalityID</t>
  </si>
  <si>
    <t>XXX</t>
  </si>
  <si>
    <t>Unique identified for each municipality or name of municipal aggregation representing more than one municipality, refer to the "Municipality" tab for the correct identifier</t>
  </si>
  <si>
    <t>Month</t>
  </si>
  <si>
    <t>The month for which customer count and customer usage is being reported, identify each month using the first of the month, as MM/01/YYYY</t>
  </si>
  <si>
    <t>The customer class of the participants in a municipal aggregation program that are offered the electric supply product; defined as Residential, Small C&amp;I, Large C&amp;I (if applicable, Large C&amp;I should include Medium C&amp;I rate classes)</t>
  </si>
  <si>
    <t>Cutomer Class - Detailed</t>
  </si>
  <si>
    <t>The customer class of the participants in a municipal aggregation program that are offered the electric supply product; defined as R-LI, Other Residential, Small C&amp;I, Medium and Large C&amp;I, refer to "Reference" tab for which customers should be included in each class</t>
  </si>
  <si>
    <t>Average # of Electric Customers</t>
  </si>
  <si>
    <t>Integer</t>
  </si>
  <si>
    <t>The average number of Electric Customers, as defined in the Municipal Aggregation Guidelines, located within the municipality/municipalities</t>
  </si>
  <si>
    <t>Average # of Auto-Enroll Customers</t>
  </si>
  <si>
    <t>The average number of  Auto-Enroll Customers, as defined in the Municipal Aggregation Guidelines; in other words the number of customers not on individual competitive supply or ineligibile basi service customers</t>
  </si>
  <si>
    <t>Product ID</t>
  </si>
  <si>
    <t>BasicServiceID</t>
  </si>
  <si>
    <t>XXX-XXX-X-XXXX</t>
  </si>
  <si>
    <t>Uniqure identifier for each basic service rate, refer to "Basic Service Rates" tab for field format</t>
  </si>
  <si>
    <t>Average Number of Participants</t>
  </si>
  <si>
    <t>The average number of Particpants, as defined in the Municipal Aggregation Guidelines</t>
  </si>
  <si>
    <t>Load Served to Customers</t>
  </si>
  <si>
    <t>The monthly kilowatt-hours (kWh) served to each customer on each ProductID</t>
  </si>
  <si>
    <t>MA Minimum Renewable Portfolio &amp; Clean Energy Standards</t>
  </si>
  <si>
    <t>Each municipality is designated with a three-digit numerical code (e.g., Arlington = 011)</t>
  </si>
  <si>
    <t>Year</t>
  </si>
  <si>
    <t>RPS Class I</t>
  </si>
  <si>
    <t>RPS Class II Renewables</t>
  </si>
  <si>
    <t>RPS Class II Waste Energy</t>
  </si>
  <si>
    <t>CES</t>
  </si>
  <si>
    <t>CES-E</t>
  </si>
  <si>
    <t>Minimum Standard</t>
  </si>
  <si>
    <t xml:space="preserve">Each Basic Service fixed rate is designated with a alphanumeric code (e.g., RES-ESN-A-2301) </t>
  </si>
  <si>
    <t>-</t>
  </si>
  <si>
    <t>Month Year</t>
  </si>
  <si>
    <t>X</t>
  </si>
  <si>
    <t>XXXX</t>
  </si>
  <si>
    <r>
      <rPr>
        <b/>
        <sz val="11"/>
        <color theme="1"/>
        <rFont val="Calibri"/>
        <family val="2"/>
        <scheme val="minor"/>
      </rPr>
      <t>RES</t>
    </r>
    <r>
      <rPr>
        <sz val="11"/>
        <color theme="1"/>
        <rFont val="Calibri"/>
        <family val="2"/>
        <scheme val="minor"/>
      </rPr>
      <t xml:space="preserve"> - Residential</t>
    </r>
  </si>
  <si>
    <r>
      <rPr>
        <b/>
        <sz val="11"/>
        <color theme="1"/>
        <rFont val="Calibri"/>
        <family val="2"/>
        <scheme val="minor"/>
      </rPr>
      <t xml:space="preserve">ESN </t>
    </r>
    <r>
      <rPr>
        <sz val="11"/>
        <color theme="1"/>
        <rFont val="Calibri"/>
        <family val="2"/>
        <scheme val="minor"/>
      </rPr>
      <t>- Eversource (NSTAR)</t>
    </r>
  </si>
  <si>
    <r>
      <rPr>
        <b/>
        <sz val="11"/>
        <color theme="1"/>
        <rFont val="Calibri"/>
        <family val="2"/>
        <scheme val="minor"/>
      </rPr>
      <t>A</t>
    </r>
    <r>
      <rPr>
        <sz val="11"/>
        <color theme="1"/>
        <rFont val="Calibri"/>
        <family val="2"/>
        <scheme val="minor"/>
      </rPr>
      <t xml:space="preserve"> - All Load Zones</t>
    </r>
  </si>
  <si>
    <r>
      <rPr>
        <b/>
        <sz val="11"/>
        <color theme="1"/>
        <rFont val="Calibri"/>
        <family val="2"/>
        <scheme val="minor"/>
      </rPr>
      <t>2301</t>
    </r>
    <r>
      <rPr>
        <sz val="11"/>
        <color theme="1"/>
        <rFont val="Calibri"/>
        <family val="2"/>
        <scheme val="minor"/>
      </rPr>
      <t xml:space="preserve"> - January 2023</t>
    </r>
  </si>
  <si>
    <r>
      <rPr>
        <b/>
        <sz val="11"/>
        <color theme="1"/>
        <rFont val="Calibri"/>
        <family val="2"/>
        <scheme val="minor"/>
      </rPr>
      <t xml:space="preserve">SCI </t>
    </r>
    <r>
      <rPr>
        <sz val="11"/>
        <color theme="1"/>
        <rFont val="Calibri"/>
        <family val="2"/>
        <scheme val="minor"/>
      </rPr>
      <t>- Small C&amp;I</t>
    </r>
  </si>
  <si>
    <r>
      <rPr>
        <b/>
        <sz val="11"/>
        <color theme="1"/>
        <rFont val="Calibri"/>
        <family val="2"/>
        <scheme val="minor"/>
      </rPr>
      <t>ESW</t>
    </r>
    <r>
      <rPr>
        <sz val="11"/>
        <color theme="1"/>
        <rFont val="Calibri"/>
        <family val="2"/>
        <scheme val="minor"/>
      </rPr>
      <t xml:space="preserve"> - Eversource (WMECo)</t>
    </r>
  </si>
  <si>
    <r>
      <rPr>
        <b/>
        <sz val="11"/>
        <color theme="1"/>
        <rFont val="Calibri"/>
        <family val="2"/>
        <scheme val="minor"/>
      </rPr>
      <t>N</t>
    </r>
    <r>
      <rPr>
        <sz val="11"/>
        <color theme="1"/>
        <rFont val="Calibri"/>
        <family val="2"/>
        <scheme val="minor"/>
      </rPr>
      <t xml:space="preserve"> - NEMA</t>
    </r>
  </si>
  <si>
    <r>
      <rPr>
        <b/>
        <sz val="11"/>
        <color theme="1"/>
        <rFont val="Calibri"/>
        <family val="2"/>
        <scheme val="minor"/>
      </rPr>
      <t xml:space="preserve">2302 </t>
    </r>
    <r>
      <rPr>
        <sz val="11"/>
        <color theme="1"/>
        <rFont val="Calibri"/>
        <family val="2"/>
        <scheme val="minor"/>
      </rPr>
      <t>- February 2023</t>
    </r>
  </si>
  <si>
    <r>
      <rPr>
        <b/>
        <sz val="11"/>
        <color theme="1"/>
        <rFont val="Calibri"/>
        <family val="2"/>
        <scheme val="minor"/>
      </rPr>
      <t>LCI</t>
    </r>
    <r>
      <rPr>
        <sz val="11"/>
        <color theme="1"/>
        <rFont val="Calibri"/>
        <family val="2"/>
        <scheme val="minor"/>
      </rPr>
      <t xml:space="preserve"> - Large C&amp;I</t>
    </r>
  </si>
  <si>
    <r>
      <rPr>
        <b/>
        <sz val="11"/>
        <color theme="1"/>
        <rFont val="Calibri"/>
        <family val="2"/>
        <scheme val="minor"/>
      </rPr>
      <t>NGR</t>
    </r>
    <r>
      <rPr>
        <sz val="11"/>
        <color theme="1"/>
        <rFont val="Calibri"/>
        <family val="2"/>
        <scheme val="minor"/>
      </rPr>
      <t xml:space="preserve"> - National Grid</t>
    </r>
  </si>
  <si>
    <r>
      <rPr>
        <b/>
        <sz val="11"/>
        <color theme="1"/>
        <rFont val="Calibri"/>
        <family val="2"/>
        <scheme val="minor"/>
      </rPr>
      <t>S</t>
    </r>
    <r>
      <rPr>
        <sz val="11"/>
        <color theme="1"/>
        <rFont val="Calibri"/>
        <family val="2"/>
        <scheme val="minor"/>
      </rPr>
      <t xml:space="preserve"> - SEMA</t>
    </r>
  </si>
  <si>
    <r>
      <rPr>
        <b/>
        <sz val="11"/>
        <color theme="1"/>
        <rFont val="Calibri"/>
        <family val="2"/>
        <scheme val="minor"/>
      </rPr>
      <t>2303</t>
    </r>
    <r>
      <rPr>
        <sz val="11"/>
        <color theme="1"/>
        <rFont val="Calibri"/>
        <family val="2"/>
        <scheme val="minor"/>
      </rPr>
      <t xml:space="preserve"> - March 2023</t>
    </r>
  </si>
  <si>
    <r>
      <rPr>
        <b/>
        <sz val="11"/>
        <color theme="1"/>
        <rFont val="Calibri"/>
        <family val="2"/>
        <scheme val="minor"/>
      </rPr>
      <t>UNI</t>
    </r>
    <r>
      <rPr>
        <sz val="11"/>
        <color theme="1"/>
        <rFont val="Calibri"/>
        <family val="2"/>
        <scheme val="minor"/>
      </rPr>
      <t xml:space="preserve"> - Unitil</t>
    </r>
  </si>
  <si>
    <r>
      <rPr>
        <b/>
        <sz val="11"/>
        <color theme="1"/>
        <rFont val="Calibri"/>
        <family val="2"/>
        <scheme val="minor"/>
      </rPr>
      <t xml:space="preserve">W </t>
    </r>
    <r>
      <rPr>
        <sz val="11"/>
        <color theme="1"/>
        <rFont val="Calibri"/>
        <family val="2"/>
        <scheme val="minor"/>
      </rPr>
      <t>- WCMA</t>
    </r>
  </si>
  <si>
    <t>. . .</t>
  </si>
  <si>
    <t>TBD</t>
  </si>
  <si>
    <t>Each electric service agreement is designated with a nine-digit numerical code (e.g., 011-2001-2301)</t>
  </si>
  <si>
    <t>Month Year Start</t>
  </si>
  <si>
    <t>Month Year End</t>
  </si>
  <si>
    <r>
      <rPr>
        <b/>
        <sz val="11"/>
        <color theme="1"/>
        <rFont val="Calibri"/>
        <family val="2"/>
        <scheme val="minor"/>
      </rPr>
      <t>001</t>
    </r>
    <r>
      <rPr>
        <sz val="11"/>
        <color theme="1"/>
        <rFont val="Calibri"/>
        <family val="2"/>
        <scheme val="minor"/>
      </rPr>
      <t xml:space="preserve"> - Abington</t>
    </r>
  </si>
  <si>
    <r>
      <rPr>
        <b/>
        <sz val="11"/>
        <color theme="1"/>
        <rFont val="Calibri"/>
        <family val="2"/>
        <scheme val="minor"/>
      </rPr>
      <t>2001</t>
    </r>
    <r>
      <rPr>
        <sz val="11"/>
        <color theme="1"/>
        <rFont val="Calibri"/>
        <family val="2"/>
        <scheme val="minor"/>
      </rPr>
      <t xml:space="preserve"> - January 2020</t>
    </r>
  </si>
  <si>
    <r>
      <t>2110</t>
    </r>
    <r>
      <rPr>
        <sz val="11"/>
        <color theme="1"/>
        <rFont val="Calibri"/>
        <family val="2"/>
        <scheme val="minor"/>
      </rPr>
      <t xml:space="preserve"> - October 2021</t>
    </r>
  </si>
  <si>
    <t>Rates Classes by Customer Class</t>
  </si>
  <si>
    <r>
      <rPr>
        <b/>
        <sz val="11"/>
        <color theme="1"/>
        <rFont val="Calibri"/>
        <family val="2"/>
        <scheme val="minor"/>
      </rPr>
      <t>011</t>
    </r>
    <r>
      <rPr>
        <sz val="11"/>
        <color theme="1"/>
        <rFont val="Calibri"/>
        <family val="2"/>
        <scheme val="minor"/>
      </rPr>
      <t xml:space="preserve"> - Arlington</t>
    </r>
  </si>
  <si>
    <r>
      <rPr>
        <b/>
        <sz val="11"/>
        <color theme="1"/>
        <rFont val="Calibri"/>
        <family val="2"/>
        <scheme val="minor"/>
      </rPr>
      <t>2110</t>
    </r>
    <r>
      <rPr>
        <sz val="11"/>
        <color theme="1"/>
        <rFont val="Calibri"/>
        <family val="2"/>
        <scheme val="minor"/>
      </rPr>
      <t xml:space="preserve"> - October 2021</t>
    </r>
  </si>
  <si>
    <r>
      <rPr>
        <b/>
        <sz val="11"/>
        <color theme="1"/>
        <rFont val="Calibri"/>
        <family val="2"/>
        <scheme val="minor"/>
      </rPr>
      <t>2406</t>
    </r>
    <r>
      <rPr>
        <sz val="11"/>
        <color theme="1"/>
        <rFont val="Calibri"/>
        <family val="2"/>
        <scheme val="minor"/>
      </rPr>
      <t xml:space="preserve"> - June 2024</t>
    </r>
  </si>
  <si>
    <t>Distribution Company</t>
  </si>
  <si>
    <t>Residential</t>
  </si>
  <si>
    <t>Business</t>
  </si>
  <si>
    <r>
      <rPr>
        <b/>
        <sz val="11"/>
        <color theme="1"/>
        <rFont val="Calibri"/>
        <family val="2"/>
        <scheme val="minor"/>
      </rPr>
      <t>2111</t>
    </r>
    <r>
      <rPr>
        <sz val="11"/>
        <color theme="1"/>
        <rFont val="Calibri"/>
        <family val="2"/>
        <scheme val="minor"/>
      </rPr>
      <t xml:space="preserve"> -November 2021</t>
    </r>
  </si>
  <si>
    <r>
      <rPr>
        <b/>
        <sz val="11"/>
        <color theme="1"/>
        <rFont val="Calibri"/>
        <family val="2"/>
        <scheme val="minor"/>
      </rPr>
      <t xml:space="preserve">2407 </t>
    </r>
    <r>
      <rPr>
        <sz val="11"/>
        <color theme="1"/>
        <rFont val="Calibri"/>
        <family val="2"/>
        <scheme val="minor"/>
      </rPr>
      <t>- July 2024</t>
    </r>
  </si>
  <si>
    <t>R-LI</t>
  </si>
  <si>
    <t>Other R</t>
  </si>
  <si>
    <t>Small C&amp;I</t>
  </si>
  <si>
    <t>Medium and Large C&amp;I</t>
  </si>
  <si>
    <r>
      <rPr>
        <b/>
        <sz val="11"/>
        <color theme="1"/>
        <rFont val="Calibri"/>
        <family val="2"/>
        <scheme val="minor"/>
      </rPr>
      <t>352</t>
    </r>
    <r>
      <rPr>
        <sz val="11"/>
        <color theme="1"/>
        <rFont val="Calibri"/>
        <family val="2"/>
        <scheme val="minor"/>
      </rPr>
      <t xml:space="preserve"> - Cape Light Compact</t>
    </r>
  </si>
  <si>
    <t>Eversource - NSTAR</t>
  </si>
  <si>
    <t>Boston Edison</t>
  </si>
  <si>
    <t>R-2, R-4</t>
  </si>
  <si>
    <t>R-1, R-3</t>
  </si>
  <si>
    <t>G-1, T-1, Street Lighting</t>
  </si>
  <si>
    <t>G2, G3, T2</t>
  </si>
  <si>
    <t>Cambridge Electric</t>
  </si>
  <si>
    <t>G-0, G-1,G-4, G-5, G-6, T-1, St. Lighting</t>
  </si>
  <si>
    <t>G2, G3</t>
  </si>
  <si>
    <t>Commonwealth Electric</t>
  </si>
  <si>
    <t>G-1, G-4, G-5, G-6, G-7, St. Lighting</t>
  </si>
  <si>
    <t>Each unique product offering is designated by its TermID (identifying the municipality and ESA) along with a two-digit alphabetical</t>
  </si>
  <si>
    <t>National Grid</t>
  </si>
  <si>
    <t>R-2</t>
  </si>
  <si>
    <t>R-1</t>
  </si>
  <si>
    <t>G-1, St. Lighting</t>
  </si>
  <si>
    <t>code that reflects the service teritory and a two-digit numerical code(e.g., 011-2001-2301-01-ESN-23)</t>
  </si>
  <si>
    <t>Eversource -  WMECo</t>
  </si>
  <si>
    <t>G-0, T-0, 23, 24, S1, S2</t>
  </si>
  <si>
    <t xml:space="preserve">G-2, T-2, T-4, T-5 </t>
  </si>
  <si>
    <t>Product #</t>
  </si>
  <si>
    <t>FG&amp;E/Unitil</t>
  </si>
  <si>
    <t>RD-2</t>
  </si>
  <si>
    <t>RD-1</t>
  </si>
  <si>
    <t>GD-1, GD-6</t>
  </si>
  <si>
    <t>GD-2, GD-3, GD-4, GD-5, Outdoor Lighting</t>
  </si>
  <si>
    <t>XX</t>
  </si>
  <si>
    <r>
      <t xml:space="preserve">011-2001-2301 - </t>
    </r>
    <r>
      <rPr>
        <sz val="11"/>
        <color theme="1"/>
        <rFont val="Calibri"/>
        <family val="2"/>
        <scheme val="minor"/>
      </rPr>
      <t>ESA (01/20 - 01/23)</t>
    </r>
  </si>
  <si>
    <r>
      <rPr>
        <b/>
        <sz val="11"/>
        <color theme="1"/>
        <rFont val="Calibri"/>
        <family val="2"/>
        <scheme val="minor"/>
      </rPr>
      <t>01</t>
    </r>
    <r>
      <rPr>
        <sz val="11"/>
        <color theme="1"/>
        <rFont val="Calibri"/>
        <family val="2"/>
        <scheme val="minor"/>
      </rPr>
      <t xml:space="preserve"> - Product 1</t>
    </r>
  </si>
  <si>
    <r>
      <rPr>
        <b/>
        <sz val="11"/>
        <color theme="1"/>
        <rFont val="Calibri"/>
        <family val="2"/>
        <scheme val="minor"/>
      </rPr>
      <t>23</t>
    </r>
    <r>
      <rPr>
        <sz val="11"/>
        <color theme="1"/>
        <rFont val="Calibri"/>
        <family val="2"/>
        <scheme val="minor"/>
      </rPr>
      <t xml:space="preserve"> - CY2023</t>
    </r>
  </si>
  <si>
    <r>
      <rPr>
        <b/>
        <sz val="11"/>
        <color theme="1"/>
        <rFont val="Calibri"/>
        <family val="2"/>
        <scheme val="minor"/>
      </rPr>
      <t>011-2301-2310</t>
    </r>
    <r>
      <rPr>
        <sz val="11"/>
        <color theme="1"/>
        <rFont val="Calibri"/>
        <family val="2"/>
        <scheme val="minor"/>
      </rPr>
      <t xml:space="preserve"> - ESA (01/23 -10/23)</t>
    </r>
  </si>
  <si>
    <r>
      <rPr>
        <b/>
        <sz val="11"/>
        <color theme="1"/>
        <rFont val="Calibri"/>
        <family val="2"/>
        <scheme val="minor"/>
      </rPr>
      <t>02</t>
    </r>
    <r>
      <rPr>
        <sz val="11"/>
        <color theme="1"/>
        <rFont val="Calibri"/>
        <family val="2"/>
        <scheme val="minor"/>
      </rPr>
      <t xml:space="preserve"> - Product 2</t>
    </r>
  </si>
  <si>
    <r>
      <rPr>
        <b/>
        <sz val="11"/>
        <color theme="1"/>
        <rFont val="Calibri"/>
        <family val="2"/>
        <scheme val="minor"/>
      </rPr>
      <t xml:space="preserve">24 - </t>
    </r>
    <r>
      <rPr>
        <sz val="11"/>
        <color theme="1"/>
        <rFont val="Calibri"/>
        <family val="2"/>
        <scheme val="minor"/>
      </rPr>
      <t>CY2024</t>
    </r>
  </si>
  <si>
    <r>
      <rPr>
        <b/>
        <sz val="11"/>
        <color theme="1"/>
        <rFont val="Calibri"/>
        <family val="2"/>
        <scheme val="minor"/>
      </rPr>
      <t xml:space="preserve">011-2310-2610 </t>
    </r>
    <r>
      <rPr>
        <sz val="11"/>
        <color theme="1"/>
        <rFont val="Calibri"/>
        <family val="2"/>
        <scheme val="minor"/>
      </rPr>
      <t>- ESA (10/23 - 10/26)</t>
    </r>
  </si>
  <si>
    <r>
      <rPr>
        <b/>
        <sz val="11"/>
        <color theme="1"/>
        <rFont val="Calibri"/>
        <family val="2"/>
        <scheme val="minor"/>
      </rPr>
      <t xml:space="preserve">03 </t>
    </r>
    <r>
      <rPr>
        <sz val="11"/>
        <color theme="1"/>
        <rFont val="Calibri"/>
        <family val="2"/>
        <scheme val="minor"/>
      </rPr>
      <t>- Product 3</t>
    </r>
  </si>
  <si>
    <r>
      <t xml:space="preserve">25 - </t>
    </r>
    <r>
      <rPr>
        <sz val="11"/>
        <color theme="1"/>
        <rFont val="Calibri"/>
        <family val="2"/>
        <scheme val="minor"/>
      </rPr>
      <t>CY2025</t>
    </r>
  </si>
  <si>
    <t xml:space="preserve">. . . </t>
  </si>
  <si>
    <t>County</t>
  </si>
  <si>
    <t>2022 Population [2]</t>
  </si>
  <si>
    <t>Multiple Providers [1]</t>
  </si>
  <si>
    <t>001</t>
  </si>
  <si>
    <t>Abington</t>
  </si>
  <si>
    <t>Plymouth</t>
  </si>
  <si>
    <t>SEMA</t>
  </si>
  <si>
    <t>002</t>
  </si>
  <si>
    <t>Acton</t>
  </si>
  <si>
    <t>Middlesex</t>
  </si>
  <si>
    <t>Eversource (NSTAR)</t>
  </si>
  <si>
    <t>NEMA</t>
  </si>
  <si>
    <t>003</t>
  </si>
  <si>
    <t>Acushnet</t>
  </si>
  <si>
    <t>Bristol</t>
  </si>
  <si>
    <t>004</t>
  </si>
  <si>
    <t>Adams</t>
  </si>
  <si>
    <t>Berkshire</t>
  </si>
  <si>
    <t>WCMA</t>
  </si>
  <si>
    <t>005</t>
  </si>
  <si>
    <t>Agawam</t>
  </si>
  <si>
    <t>Hampden</t>
  </si>
  <si>
    <t>Eversource (WMECo)</t>
  </si>
  <si>
    <t>006</t>
  </si>
  <si>
    <t>Alford</t>
  </si>
  <si>
    <t>007</t>
  </si>
  <si>
    <t>Amesbury</t>
  </si>
  <si>
    <t>Essex</t>
  </si>
  <si>
    <t>008</t>
  </si>
  <si>
    <t>Amherst</t>
  </si>
  <si>
    <t>Hampshire</t>
  </si>
  <si>
    <t>009</t>
  </si>
  <si>
    <t>Andover</t>
  </si>
  <si>
    <t>NEMA/WCMA</t>
  </si>
  <si>
    <t>010</t>
  </si>
  <si>
    <t>Aquinnah</t>
  </si>
  <si>
    <t>Dukes</t>
  </si>
  <si>
    <t>Cape Light Compact</t>
  </si>
  <si>
    <t>011</t>
  </si>
  <si>
    <t>Arlington</t>
  </si>
  <si>
    <t>012</t>
  </si>
  <si>
    <t>Ashburnham</t>
  </si>
  <si>
    <t>Worcester</t>
  </si>
  <si>
    <t>Municipal Light Plant</t>
  </si>
  <si>
    <t>013</t>
  </si>
  <si>
    <t>Ashby</t>
  </si>
  <si>
    <t>Unitil</t>
  </si>
  <si>
    <t>014</t>
  </si>
  <si>
    <t>Ashfield</t>
  </si>
  <si>
    <t>Franklin</t>
  </si>
  <si>
    <t>015</t>
  </si>
  <si>
    <t>Ashland</t>
  </si>
  <si>
    <t>016</t>
  </si>
  <si>
    <t>Athol</t>
  </si>
  <si>
    <t>017</t>
  </si>
  <si>
    <t>Attleboro</t>
  </si>
  <si>
    <t>018</t>
  </si>
  <si>
    <t>Auburn</t>
  </si>
  <si>
    <t>019</t>
  </si>
  <si>
    <t>Avon</t>
  </si>
  <si>
    <t>Norfolk</t>
  </si>
  <si>
    <t>020</t>
  </si>
  <si>
    <t>Ayer</t>
  </si>
  <si>
    <t>021</t>
  </si>
  <si>
    <t>Barnstable</t>
  </si>
  <si>
    <t>022</t>
  </si>
  <si>
    <t>Barre</t>
  </si>
  <si>
    <t>023</t>
  </si>
  <si>
    <t>Becket</t>
  </si>
  <si>
    <t>024</t>
  </si>
  <si>
    <t>Bedford</t>
  </si>
  <si>
    <t>025</t>
  </si>
  <si>
    <t>Belchertown</t>
  </si>
  <si>
    <t>026</t>
  </si>
  <si>
    <t>Bellingham</t>
  </si>
  <si>
    <t>Eversource (NSTAR): 1,795; NG: 5,891</t>
  </si>
  <si>
    <t>027</t>
  </si>
  <si>
    <t>Belmont</t>
  </si>
  <si>
    <t>028</t>
  </si>
  <si>
    <t>Berkley</t>
  </si>
  <si>
    <t>029</t>
  </si>
  <si>
    <t>Berlin</t>
  </si>
  <si>
    <t>030</t>
  </si>
  <si>
    <t>Bernardston</t>
  </si>
  <si>
    <t>031</t>
  </si>
  <si>
    <t>Beverly</t>
  </si>
  <si>
    <t>032</t>
  </si>
  <si>
    <t>Billerica</t>
  </si>
  <si>
    <t>033</t>
  </si>
  <si>
    <t>Blackstone</t>
  </si>
  <si>
    <t>034</t>
  </si>
  <si>
    <t>Blandford</t>
  </si>
  <si>
    <t>035</t>
  </si>
  <si>
    <t>Bolton</t>
  </si>
  <si>
    <t>036</t>
  </si>
  <si>
    <t>Boston</t>
  </si>
  <si>
    <t>Suffolk</t>
  </si>
  <si>
    <t>037</t>
  </si>
  <si>
    <t>Bourne</t>
  </si>
  <si>
    <t>038</t>
  </si>
  <si>
    <t>Boxborough</t>
  </si>
  <si>
    <t>039</t>
  </si>
  <si>
    <t>Boxford</t>
  </si>
  <si>
    <t>040</t>
  </si>
  <si>
    <t>Boylston</t>
  </si>
  <si>
    <t>041</t>
  </si>
  <si>
    <t>Braintree</t>
  </si>
  <si>
    <t>042</t>
  </si>
  <si>
    <t>Brewster</t>
  </si>
  <si>
    <t>043</t>
  </si>
  <si>
    <t>Bridgewater</t>
  </si>
  <si>
    <t>044</t>
  </si>
  <si>
    <t>Brimfield</t>
  </si>
  <si>
    <t>045</t>
  </si>
  <si>
    <t>Brockton</t>
  </si>
  <si>
    <t>046</t>
  </si>
  <si>
    <t>Brookfield</t>
  </si>
  <si>
    <t>047</t>
  </si>
  <si>
    <t>Brookline</t>
  </si>
  <si>
    <t>048</t>
  </si>
  <si>
    <t>Buckland</t>
  </si>
  <si>
    <t>049</t>
  </si>
  <si>
    <t>Burlington</t>
  </si>
  <si>
    <t>050</t>
  </si>
  <si>
    <t>Cambridge</t>
  </si>
  <si>
    <t>051</t>
  </si>
  <si>
    <t>Canton</t>
  </si>
  <si>
    <t>052</t>
  </si>
  <si>
    <t>Carlisle</t>
  </si>
  <si>
    <t>053</t>
  </si>
  <si>
    <t>Carver</t>
  </si>
  <si>
    <t>054</t>
  </si>
  <si>
    <t>Charlemont</t>
  </si>
  <si>
    <t>055</t>
  </si>
  <si>
    <t>Charlton</t>
  </si>
  <si>
    <t>056</t>
  </si>
  <si>
    <t>Chatham</t>
  </si>
  <si>
    <t>057</t>
  </si>
  <si>
    <t>Chelmsford</t>
  </si>
  <si>
    <t>058</t>
  </si>
  <si>
    <t>Chelsea</t>
  </si>
  <si>
    <t>059</t>
  </si>
  <si>
    <t>Cheshire</t>
  </si>
  <si>
    <t>Eversource (WMECo): 54; NG: 1,688</t>
  </si>
  <si>
    <t>060</t>
  </si>
  <si>
    <t>Chester</t>
  </si>
  <si>
    <t>Eversource (WMECo): 65; MLP: 699</t>
  </si>
  <si>
    <t>061</t>
  </si>
  <si>
    <t>Chesterfield</t>
  </si>
  <si>
    <t>062</t>
  </si>
  <si>
    <t>Chicopee</t>
  </si>
  <si>
    <t>Eversource (WMECo): 26; MLP: 25,774</t>
  </si>
  <si>
    <t>063</t>
  </si>
  <si>
    <t>Chilmark</t>
  </si>
  <si>
    <t>064</t>
  </si>
  <si>
    <t>Clarksburg</t>
  </si>
  <si>
    <t>065</t>
  </si>
  <si>
    <t>Clinton</t>
  </si>
  <si>
    <t>066</t>
  </si>
  <si>
    <t>Cohasset</t>
  </si>
  <si>
    <t>067</t>
  </si>
  <si>
    <t>Colrain</t>
  </si>
  <si>
    <t>068</t>
  </si>
  <si>
    <t>Concord</t>
  </si>
  <si>
    <t>069</t>
  </si>
  <si>
    <t>Conway</t>
  </si>
  <si>
    <t>070</t>
  </si>
  <si>
    <t>Cummington</t>
  </si>
  <si>
    <t>071</t>
  </si>
  <si>
    <t>Dalton</t>
  </si>
  <si>
    <t>072</t>
  </si>
  <si>
    <t>Danvers</t>
  </si>
  <si>
    <t>073</t>
  </si>
  <si>
    <t>Dartmouth</t>
  </si>
  <si>
    <t>074</t>
  </si>
  <si>
    <t>Dedham</t>
  </si>
  <si>
    <t>075</t>
  </si>
  <si>
    <t>Deerfield</t>
  </si>
  <si>
    <t>076</t>
  </si>
  <si>
    <t>Dennis</t>
  </si>
  <si>
    <t>077</t>
  </si>
  <si>
    <t>Dighton</t>
  </si>
  <si>
    <t>National Grid: 1,735; MLP: 485</t>
  </si>
  <si>
    <t>078</t>
  </si>
  <si>
    <t>Douglas</t>
  </si>
  <si>
    <t>SEMA/WCMA</t>
  </si>
  <si>
    <t>079</t>
  </si>
  <si>
    <t>Dover</t>
  </si>
  <si>
    <t>080</t>
  </si>
  <si>
    <t>Dracut</t>
  </si>
  <si>
    <t>081</t>
  </si>
  <si>
    <t>Dudley</t>
  </si>
  <si>
    <t>082</t>
  </si>
  <si>
    <t>Dunstable</t>
  </si>
  <si>
    <t>083</t>
  </si>
  <si>
    <t>Duxbury</t>
  </si>
  <si>
    <t>084</t>
  </si>
  <si>
    <t>East Bridgewater</t>
  </si>
  <si>
    <t>085</t>
  </si>
  <si>
    <t>East Brookfield</t>
  </si>
  <si>
    <t>086</t>
  </si>
  <si>
    <t>East Longmeadow</t>
  </si>
  <si>
    <t>087</t>
  </si>
  <si>
    <t>Eastham</t>
  </si>
  <si>
    <t>088</t>
  </si>
  <si>
    <t>Easthampton</t>
  </si>
  <si>
    <t>089</t>
  </si>
  <si>
    <t>Easton</t>
  </si>
  <si>
    <t>090</t>
  </si>
  <si>
    <t>Edgartown</t>
  </si>
  <si>
    <t>091</t>
  </si>
  <si>
    <t>Egremont</t>
  </si>
  <si>
    <t>092</t>
  </si>
  <si>
    <t>Erving</t>
  </si>
  <si>
    <t>National Grid: 416; WMECo: 445</t>
  </si>
  <si>
    <t>093</t>
  </si>
  <si>
    <t>094</t>
  </si>
  <si>
    <t>Everett</t>
  </si>
  <si>
    <t>095</t>
  </si>
  <si>
    <t>Fairhaven</t>
  </si>
  <si>
    <t>096</t>
  </si>
  <si>
    <t>Fall River</t>
  </si>
  <si>
    <t>097</t>
  </si>
  <si>
    <t>Falmouth</t>
  </si>
  <si>
    <t>098</t>
  </si>
  <si>
    <t>Fitchburg</t>
  </si>
  <si>
    <t>099</t>
  </si>
  <si>
    <t>Florida</t>
  </si>
  <si>
    <t>100</t>
  </si>
  <si>
    <t>Foxborough</t>
  </si>
  <si>
    <t>101</t>
  </si>
  <si>
    <t>Framingham</t>
  </si>
  <si>
    <t>102</t>
  </si>
  <si>
    <t>103</t>
  </si>
  <si>
    <t>Freetown</t>
  </si>
  <si>
    <t>104</t>
  </si>
  <si>
    <t>Gardner</t>
  </si>
  <si>
    <t>105</t>
  </si>
  <si>
    <t>Georgetown</t>
  </si>
  <si>
    <t>106</t>
  </si>
  <si>
    <t>Gill</t>
  </si>
  <si>
    <t>107</t>
  </si>
  <si>
    <t>Gloucester</t>
  </si>
  <si>
    <t>108</t>
  </si>
  <si>
    <t>Goshen</t>
  </si>
  <si>
    <t>109</t>
  </si>
  <si>
    <t>Gosnold</t>
  </si>
  <si>
    <t>110</t>
  </si>
  <si>
    <t>Grafton</t>
  </si>
  <si>
    <t>111</t>
  </si>
  <si>
    <t>Granby</t>
  </si>
  <si>
    <t>112</t>
  </si>
  <si>
    <t>Granville</t>
  </si>
  <si>
    <t>113</t>
  </si>
  <si>
    <t>Great Barrington</t>
  </si>
  <si>
    <t>114</t>
  </si>
  <si>
    <t>Greenfield</t>
  </si>
  <si>
    <t>115</t>
  </si>
  <si>
    <t>Groton</t>
  </si>
  <si>
    <t>National Grid: 2; MLP: 5,011</t>
  </si>
  <si>
    <t>116</t>
  </si>
  <si>
    <t>Groveland</t>
  </si>
  <si>
    <t>117</t>
  </si>
  <si>
    <t>Hadley</t>
  </si>
  <si>
    <t>118</t>
  </si>
  <si>
    <t>Halifax</t>
  </si>
  <si>
    <t>119</t>
  </si>
  <si>
    <t>Hamilton</t>
  </si>
  <si>
    <t>120</t>
  </si>
  <si>
    <t>121</t>
  </si>
  <si>
    <t>Hancock</t>
  </si>
  <si>
    <t>Eversource (WMECo): 117; NG: 641</t>
  </si>
  <si>
    <t>122</t>
  </si>
  <si>
    <t>Hanover</t>
  </si>
  <si>
    <t>123</t>
  </si>
  <si>
    <t>Hanson</t>
  </si>
  <si>
    <t>124</t>
  </si>
  <si>
    <t>Hardwick</t>
  </si>
  <si>
    <t>125</t>
  </si>
  <si>
    <t>Harvard</t>
  </si>
  <si>
    <t>126</t>
  </si>
  <si>
    <t>Harwich</t>
  </si>
  <si>
    <t>127</t>
  </si>
  <si>
    <t>Hatfield</t>
  </si>
  <si>
    <t>128</t>
  </si>
  <si>
    <t>Haverhill</t>
  </si>
  <si>
    <t>129</t>
  </si>
  <si>
    <t>Hawley</t>
  </si>
  <si>
    <t>130</t>
  </si>
  <si>
    <t>Heath</t>
  </si>
  <si>
    <t>131</t>
  </si>
  <si>
    <t>Hingham</t>
  </si>
  <si>
    <t>National Grid: 92; MLP: 10,716</t>
  </si>
  <si>
    <t>132</t>
  </si>
  <si>
    <t>Hinsdale</t>
  </si>
  <si>
    <t>133</t>
  </si>
  <si>
    <t>Holbrook</t>
  </si>
  <si>
    <t>134</t>
  </si>
  <si>
    <t>Holden</t>
  </si>
  <si>
    <t>135</t>
  </si>
  <si>
    <t>Holland</t>
  </si>
  <si>
    <t>136</t>
  </si>
  <si>
    <t>Holliston</t>
  </si>
  <si>
    <t>137</t>
  </si>
  <si>
    <t>Holyoke</t>
  </si>
  <si>
    <t>138</t>
  </si>
  <si>
    <t>Hopedale</t>
  </si>
  <si>
    <t>139</t>
  </si>
  <si>
    <t>Hopkinton</t>
  </si>
  <si>
    <t>140</t>
  </si>
  <si>
    <t>Hubbardston</t>
  </si>
  <si>
    <t>141</t>
  </si>
  <si>
    <t>Hudson</t>
  </si>
  <si>
    <t>142</t>
  </si>
  <si>
    <t>Hull</t>
  </si>
  <si>
    <t>143</t>
  </si>
  <si>
    <t>Huntington</t>
  </si>
  <si>
    <t>144</t>
  </si>
  <si>
    <t>Ipswich</t>
  </si>
  <si>
    <t>145</t>
  </si>
  <si>
    <t>Kingston</t>
  </si>
  <si>
    <t>146</t>
  </si>
  <si>
    <t>Lakeville</t>
  </si>
  <si>
    <t>Eversource (NSTAR): 468; MLP: 4,952</t>
  </si>
  <si>
    <t>147</t>
  </si>
  <si>
    <t>Lancaster</t>
  </si>
  <si>
    <t>148</t>
  </si>
  <si>
    <t>Lanesborough</t>
  </si>
  <si>
    <t>149</t>
  </si>
  <si>
    <t>Lawrence</t>
  </si>
  <si>
    <t>150</t>
  </si>
  <si>
    <t>Lee</t>
  </si>
  <si>
    <t>151</t>
  </si>
  <si>
    <t>Leicester</t>
  </si>
  <si>
    <t>152</t>
  </si>
  <si>
    <t>Lenox</t>
  </si>
  <si>
    <t>Eversource (WMECo): 306; NG: 3,219</t>
  </si>
  <si>
    <t>153</t>
  </si>
  <si>
    <t>Leominster</t>
  </si>
  <si>
    <t>154</t>
  </si>
  <si>
    <t>Leverett</t>
  </si>
  <si>
    <t>155</t>
  </si>
  <si>
    <t>Lexington</t>
  </si>
  <si>
    <t>156</t>
  </si>
  <si>
    <t>Leyden</t>
  </si>
  <si>
    <t>157</t>
  </si>
  <si>
    <t>Lincoln</t>
  </si>
  <si>
    <t>158</t>
  </si>
  <si>
    <t>Littleton</t>
  </si>
  <si>
    <t>159</t>
  </si>
  <si>
    <t>Longmeadow</t>
  </si>
  <si>
    <t>160</t>
  </si>
  <si>
    <t>Lowell</t>
  </si>
  <si>
    <t>161</t>
  </si>
  <si>
    <t>Ludlow</t>
  </si>
  <si>
    <t>162</t>
  </si>
  <si>
    <t>Lunenburg</t>
  </si>
  <si>
    <t>163</t>
  </si>
  <si>
    <t>Lynn</t>
  </si>
  <si>
    <t>164</t>
  </si>
  <si>
    <t>Lynnfield</t>
  </si>
  <si>
    <t>Peabody MLP: 24,095; Reading MLP: 10,880</t>
  </si>
  <si>
    <t>165</t>
  </si>
  <si>
    <t>Malden</t>
  </si>
  <si>
    <t>166</t>
  </si>
  <si>
    <t>Manchester</t>
  </si>
  <si>
    <t>167</t>
  </si>
  <si>
    <t>Mansfield</t>
  </si>
  <si>
    <t>168</t>
  </si>
  <si>
    <t>Marblehead</t>
  </si>
  <si>
    <t>169</t>
  </si>
  <si>
    <t>Marion</t>
  </si>
  <si>
    <t>170</t>
  </si>
  <si>
    <t>Marlborough</t>
  </si>
  <si>
    <t>171</t>
  </si>
  <si>
    <t>Marshfield</t>
  </si>
  <si>
    <t>172</t>
  </si>
  <si>
    <t>Mashpee</t>
  </si>
  <si>
    <t>173</t>
  </si>
  <si>
    <t>Mattapoisett</t>
  </si>
  <si>
    <t>174</t>
  </si>
  <si>
    <t>Maynard</t>
  </si>
  <si>
    <t>175</t>
  </si>
  <si>
    <t>Medfield</t>
  </si>
  <si>
    <t>176</t>
  </si>
  <si>
    <t>Medford</t>
  </si>
  <si>
    <t>177</t>
  </si>
  <si>
    <t>Medway</t>
  </si>
  <si>
    <t>178</t>
  </si>
  <si>
    <t>Melrose</t>
  </si>
  <si>
    <t>179</t>
  </si>
  <si>
    <t>Mendon</t>
  </si>
  <si>
    <t>180</t>
  </si>
  <si>
    <t>Merrimac</t>
  </si>
  <si>
    <t>181</t>
  </si>
  <si>
    <t>Methuen</t>
  </si>
  <si>
    <t>182</t>
  </si>
  <si>
    <t>Middleborough</t>
  </si>
  <si>
    <t>Eversource (NSTAR): N/A; MLP: 11,796</t>
  </si>
  <si>
    <t>183</t>
  </si>
  <si>
    <t>Middlefield</t>
  </si>
  <si>
    <t>184</t>
  </si>
  <si>
    <t>Middleton</t>
  </si>
  <si>
    <t>185</t>
  </si>
  <si>
    <t>Milford</t>
  </si>
  <si>
    <t>186</t>
  </si>
  <si>
    <t>Millbury</t>
  </si>
  <si>
    <t>187</t>
  </si>
  <si>
    <t>Millis</t>
  </si>
  <si>
    <t>188</t>
  </si>
  <si>
    <t>Millville</t>
  </si>
  <si>
    <t>189</t>
  </si>
  <si>
    <t>Milton</t>
  </si>
  <si>
    <t>190</t>
  </si>
  <si>
    <t>Monroe</t>
  </si>
  <si>
    <t>191</t>
  </si>
  <si>
    <t>Monson</t>
  </si>
  <si>
    <t>192</t>
  </si>
  <si>
    <t>Montague</t>
  </si>
  <si>
    <t>193</t>
  </si>
  <si>
    <t>Monterey</t>
  </si>
  <si>
    <t>194</t>
  </si>
  <si>
    <t>Montgomery</t>
  </si>
  <si>
    <t>195</t>
  </si>
  <si>
    <t>Mount Washington</t>
  </si>
  <si>
    <t>196</t>
  </si>
  <si>
    <t>Nahant</t>
  </si>
  <si>
    <t>197</t>
  </si>
  <si>
    <t>Nantucket</t>
  </si>
  <si>
    <t>198</t>
  </si>
  <si>
    <t>Natick</t>
  </si>
  <si>
    <t>199</t>
  </si>
  <si>
    <t>Needham</t>
  </si>
  <si>
    <t>200</t>
  </si>
  <si>
    <t>New Ashford</t>
  </si>
  <si>
    <t>201</t>
  </si>
  <si>
    <t>New Bedford</t>
  </si>
  <si>
    <t>202</t>
  </si>
  <si>
    <t>New Braintree</t>
  </si>
  <si>
    <t>203</t>
  </si>
  <si>
    <t>New Marlborough</t>
  </si>
  <si>
    <t>204</t>
  </si>
  <si>
    <t>New Salem</t>
  </si>
  <si>
    <t>205</t>
  </si>
  <si>
    <t>Newbury</t>
  </si>
  <si>
    <t>206</t>
  </si>
  <si>
    <t>Newburyport</t>
  </si>
  <si>
    <t>207</t>
  </si>
  <si>
    <t>Newton</t>
  </si>
  <si>
    <t>208</t>
  </si>
  <si>
    <t>209</t>
  </si>
  <si>
    <t>North Adams</t>
  </si>
  <si>
    <t>210</t>
  </si>
  <si>
    <t>North Andover</t>
  </si>
  <si>
    <t>211</t>
  </si>
  <si>
    <t>North Attleborough</t>
  </si>
  <si>
    <t>212</t>
  </si>
  <si>
    <t>North Brookfield</t>
  </si>
  <si>
    <t>213</t>
  </si>
  <si>
    <t>North Reading</t>
  </si>
  <si>
    <t>214</t>
  </si>
  <si>
    <t>Northampton</t>
  </si>
  <si>
    <t>215</t>
  </si>
  <si>
    <t>Northborough</t>
  </si>
  <si>
    <t>216</t>
  </si>
  <si>
    <t>Northbridge</t>
  </si>
  <si>
    <t>217</t>
  </si>
  <si>
    <t>Northfield</t>
  </si>
  <si>
    <t>218</t>
  </si>
  <si>
    <t>Norton</t>
  </si>
  <si>
    <t>219</t>
  </si>
  <si>
    <t>Norwell</t>
  </si>
  <si>
    <t>220</t>
  </si>
  <si>
    <t>Norwood</t>
  </si>
  <si>
    <t>221</t>
  </si>
  <si>
    <t>Oak Bluffs</t>
  </si>
  <si>
    <t>222</t>
  </si>
  <si>
    <t>Oakham</t>
  </si>
  <si>
    <t>223</t>
  </si>
  <si>
    <t>Orange</t>
  </si>
  <si>
    <t>224</t>
  </si>
  <si>
    <t>Orleans</t>
  </si>
  <si>
    <t>225</t>
  </si>
  <si>
    <t>Otis</t>
  </si>
  <si>
    <t>226</t>
  </si>
  <si>
    <t>Oxford</t>
  </si>
  <si>
    <t>227</t>
  </si>
  <si>
    <t>Palmer</t>
  </si>
  <si>
    <t>228</t>
  </si>
  <si>
    <t>Paxton</t>
  </si>
  <si>
    <t>229</t>
  </si>
  <si>
    <t>Peabody</t>
  </si>
  <si>
    <t>230</t>
  </si>
  <si>
    <t>Pelham</t>
  </si>
  <si>
    <t>231</t>
  </si>
  <si>
    <t>Pembroke</t>
  </si>
  <si>
    <t>Eversource (NSTAR): 67; NG: 8,481</t>
  </si>
  <si>
    <t>232</t>
  </si>
  <si>
    <t>Pepperell</t>
  </si>
  <si>
    <t>233</t>
  </si>
  <si>
    <t>Peru</t>
  </si>
  <si>
    <t>234</t>
  </si>
  <si>
    <t>Petersham</t>
  </si>
  <si>
    <t>235</t>
  </si>
  <si>
    <t>Phillipston</t>
  </si>
  <si>
    <t>236</t>
  </si>
  <si>
    <t>Pittsfield</t>
  </si>
  <si>
    <t>237</t>
  </si>
  <si>
    <t>Plainfield</t>
  </si>
  <si>
    <t>238</t>
  </si>
  <si>
    <t>Plainville</t>
  </si>
  <si>
    <t>239</t>
  </si>
  <si>
    <t>240</t>
  </si>
  <si>
    <t>Plympton</t>
  </si>
  <si>
    <t>241</t>
  </si>
  <si>
    <t>Princeton</t>
  </si>
  <si>
    <t>242</t>
  </si>
  <si>
    <t>Provincetown</t>
  </si>
  <si>
    <t>243</t>
  </si>
  <si>
    <t>Quincy</t>
  </si>
  <si>
    <t>244</t>
  </si>
  <si>
    <t>Randolph</t>
  </si>
  <si>
    <t>245</t>
  </si>
  <si>
    <t>Raynham</t>
  </si>
  <si>
    <t>246</t>
  </si>
  <si>
    <t>Reading</t>
  </si>
  <si>
    <t>247</t>
  </si>
  <si>
    <t>Rehoboth</t>
  </si>
  <si>
    <t>248</t>
  </si>
  <si>
    <t>Revere</t>
  </si>
  <si>
    <t>249</t>
  </si>
  <si>
    <t>Richmond</t>
  </si>
  <si>
    <t>250</t>
  </si>
  <si>
    <t>Rochester</t>
  </si>
  <si>
    <t>251</t>
  </si>
  <si>
    <t>Rockland</t>
  </si>
  <si>
    <t>252</t>
  </si>
  <si>
    <t>Rockport</t>
  </si>
  <si>
    <t>253</t>
  </si>
  <si>
    <t>Rowe</t>
  </si>
  <si>
    <t>254</t>
  </si>
  <si>
    <t>Rowley</t>
  </si>
  <si>
    <t>255</t>
  </si>
  <si>
    <t>Royalston</t>
  </si>
  <si>
    <t>256</t>
  </si>
  <si>
    <t>Russell</t>
  </si>
  <si>
    <t>Eversource (WMECo): 385; MLP: 470</t>
  </si>
  <si>
    <t>257</t>
  </si>
  <si>
    <t>Rutland</t>
  </si>
  <si>
    <t>258</t>
  </si>
  <si>
    <t>Salem</t>
  </si>
  <si>
    <t>259</t>
  </si>
  <si>
    <t>Salisbury</t>
  </si>
  <si>
    <t>260</t>
  </si>
  <si>
    <t>Sandisfield</t>
  </si>
  <si>
    <t>261</t>
  </si>
  <si>
    <t>Sandwich</t>
  </si>
  <si>
    <t>262</t>
  </si>
  <si>
    <t>Saugus</t>
  </si>
  <si>
    <t>263</t>
  </si>
  <si>
    <t>Savoy</t>
  </si>
  <si>
    <t>264</t>
  </si>
  <si>
    <t>Scituate</t>
  </si>
  <si>
    <t>Eversource (NSTAR): 710; NG: 9,063</t>
  </si>
  <si>
    <t>265</t>
  </si>
  <si>
    <t>Seekonk</t>
  </si>
  <si>
    <t>266</t>
  </si>
  <si>
    <t>Sharon</t>
  </si>
  <si>
    <t>267</t>
  </si>
  <si>
    <t>Sheffield</t>
  </si>
  <si>
    <t>268</t>
  </si>
  <si>
    <t>Shelburne</t>
  </si>
  <si>
    <t>269</t>
  </si>
  <si>
    <t>Sherborn</t>
  </si>
  <si>
    <t>270</t>
  </si>
  <si>
    <t>Shirley</t>
  </si>
  <si>
    <t>271</t>
  </si>
  <si>
    <t>Shrewsbury</t>
  </si>
  <si>
    <t>272</t>
  </si>
  <si>
    <t>Shutesbury</t>
  </si>
  <si>
    <t>273</t>
  </si>
  <si>
    <t>Somerset</t>
  </si>
  <si>
    <t>274</t>
  </si>
  <si>
    <t>Somerville</t>
  </si>
  <si>
    <t>275</t>
  </si>
  <si>
    <t>South Hadley</t>
  </si>
  <si>
    <t>276</t>
  </si>
  <si>
    <t>Southampton</t>
  </si>
  <si>
    <t>277</t>
  </si>
  <si>
    <t>Southborough</t>
  </si>
  <si>
    <t>278</t>
  </si>
  <si>
    <t>Southbridge</t>
  </si>
  <si>
    <t>279</t>
  </si>
  <si>
    <t>Southwick</t>
  </si>
  <si>
    <t>280</t>
  </si>
  <si>
    <t>Spencer</t>
  </si>
  <si>
    <t>281</t>
  </si>
  <si>
    <t>Springfield</t>
  </si>
  <si>
    <t>282</t>
  </si>
  <si>
    <t>Sterling</t>
  </si>
  <si>
    <t>283</t>
  </si>
  <si>
    <t>Stockbridge</t>
  </si>
  <si>
    <t>284</t>
  </si>
  <si>
    <t>Stoneham</t>
  </si>
  <si>
    <t>285</t>
  </si>
  <si>
    <t>Stoughton</t>
  </si>
  <si>
    <t>286</t>
  </si>
  <si>
    <t>Stow</t>
  </si>
  <si>
    <t>287</t>
  </si>
  <si>
    <t>Sturbridge</t>
  </si>
  <si>
    <t>288</t>
  </si>
  <si>
    <t>Sudbury</t>
  </si>
  <si>
    <t>289</t>
  </si>
  <si>
    <t>Sunderland</t>
  </si>
  <si>
    <t>290</t>
  </si>
  <si>
    <t>Sutton</t>
  </si>
  <si>
    <t>291</t>
  </si>
  <si>
    <t>Swampscott</t>
  </si>
  <si>
    <t>292</t>
  </si>
  <si>
    <t>Swansea</t>
  </si>
  <si>
    <t>293</t>
  </si>
  <si>
    <t>Taunton</t>
  </si>
  <si>
    <t>294</t>
  </si>
  <si>
    <t>Templeton</t>
  </si>
  <si>
    <t>295</t>
  </si>
  <si>
    <t>Tewksbury</t>
  </si>
  <si>
    <t>296</t>
  </si>
  <si>
    <t>Tisbury</t>
  </si>
  <si>
    <t>297</t>
  </si>
  <si>
    <t>Tolland</t>
  </si>
  <si>
    <t>298</t>
  </si>
  <si>
    <t>Topsfield</t>
  </si>
  <si>
    <t>299</t>
  </si>
  <si>
    <t>Townsend</t>
  </si>
  <si>
    <t>300</t>
  </si>
  <si>
    <t>Truro</t>
  </si>
  <si>
    <t>301</t>
  </si>
  <si>
    <t>Tyngsborough</t>
  </si>
  <si>
    <t>302</t>
  </si>
  <si>
    <t>Tyringham</t>
  </si>
  <si>
    <t>303</t>
  </si>
  <si>
    <t>Upton</t>
  </si>
  <si>
    <t>304</t>
  </si>
  <si>
    <t>Uxbridge</t>
  </si>
  <si>
    <t>305</t>
  </si>
  <si>
    <t>Wakefield</t>
  </si>
  <si>
    <t>306</t>
  </si>
  <si>
    <t>Wales</t>
  </si>
  <si>
    <t>307</t>
  </si>
  <si>
    <t>Walpole</t>
  </si>
  <si>
    <t>308</t>
  </si>
  <si>
    <t>Waltham</t>
  </si>
  <si>
    <t>309</t>
  </si>
  <si>
    <t>Ware</t>
  </si>
  <si>
    <t>310</t>
  </si>
  <si>
    <t>Wareham</t>
  </si>
  <si>
    <t>311</t>
  </si>
  <si>
    <t>Warren</t>
  </si>
  <si>
    <t>312</t>
  </si>
  <si>
    <t>Warwick</t>
  </si>
  <si>
    <t>313</t>
  </si>
  <si>
    <t>Washington</t>
  </si>
  <si>
    <t>314</t>
  </si>
  <si>
    <t>Watertown</t>
  </si>
  <si>
    <t>315</t>
  </si>
  <si>
    <t>Wayland</t>
  </si>
  <si>
    <t>316</t>
  </si>
  <si>
    <t>Webster</t>
  </si>
  <si>
    <t>317</t>
  </si>
  <si>
    <t>Wellesley</t>
  </si>
  <si>
    <t>318</t>
  </si>
  <si>
    <t>Wellfleet</t>
  </si>
  <si>
    <t>319</t>
  </si>
  <si>
    <t>Wendell</t>
  </si>
  <si>
    <t>320</t>
  </si>
  <si>
    <t>Wenham</t>
  </si>
  <si>
    <t>321</t>
  </si>
  <si>
    <t>West Boylston</t>
  </si>
  <si>
    <t>322</t>
  </si>
  <si>
    <t>West Bridgewater</t>
  </si>
  <si>
    <t>323</t>
  </si>
  <si>
    <t>West Brookfield</t>
  </si>
  <si>
    <t>324</t>
  </si>
  <si>
    <t>West Newbury</t>
  </si>
  <si>
    <t>325</t>
  </si>
  <si>
    <t>West Springfield</t>
  </si>
  <si>
    <t>326</t>
  </si>
  <si>
    <t>West Stockbridge</t>
  </si>
  <si>
    <t>327</t>
  </si>
  <si>
    <t>West Tisbury</t>
  </si>
  <si>
    <t>328</t>
  </si>
  <si>
    <t>Westborough</t>
  </si>
  <si>
    <t>329</t>
  </si>
  <si>
    <t>Westfield</t>
  </si>
  <si>
    <t>Eversource (WMECo): 12; MLP: 18,631</t>
  </si>
  <si>
    <t>330</t>
  </si>
  <si>
    <t>Westford</t>
  </si>
  <si>
    <t>331</t>
  </si>
  <si>
    <t>Westhampton</t>
  </si>
  <si>
    <t>332</t>
  </si>
  <si>
    <t>Westminster</t>
  </si>
  <si>
    <t>333</t>
  </si>
  <si>
    <t>Weston</t>
  </si>
  <si>
    <t>334</t>
  </si>
  <si>
    <t>Westport</t>
  </si>
  <si>
    <t>National Grid: 3,521; NSTAR: 5,850</t>
  </si>
  <si>
    <t>335</t>
  </si>
  <si>
    <t>Westwood</t>
  </si>
  <si>
    <t>336</t>
  </si>
  <si>
    <t>Weymouth</t>
  </si>
  <si>
    <t>337</t>
  </si>
  <si>
    <t>Whately</t>
  </si>
  <si>
    <t>338</t>
  </si>
  <si>
    <t>Whitman</t>
  </si>
  <si>
    <t>339</t>
  </si>
  <si>
    <t>Wilbraham</t>
  </si>
  <si>
    <t>340</t>
  </si>
  <si>
    <t>Williamsburg</t>
  </si>
  <si>
    <t>341</t>
  </si>
  <si>
    <t>Williamstown</t>
  </si>
  <si>
    <t>342</t>
  </si>
  <si>
    <t>Wilmington</t>
  </si>
  <si>
    <t>343</t>
  </si>
  <si>
    <t>Winchendon</t>
  </si>
  <si>
    <t>344</t>
  </si>
  <si>
    <t>Winchester</t>
  </si>
  <si>
    <t>345</t>
  </si>
  <si>
    <t>Windsor</t>
  </si>
  <si>
    <t>346</t>
  </si>
  <si>
    <t>Winthrop</t>
  </si>
  <si>
    <t>347</t>
  </si>
  <si>
    <t>Woburn</t>
  </si>
  <si>
    <t>348</t>
  </si>
  <si>
    <t>349</t>
  </si>
  <si>
    <t>Worthington</t>
  </si>
  <si>
    <t>350</t>
  </si>
  <si>
    <t>Wrentham</t>
  </si>
  <si>
    <t>351</t>
  </si>
  <si>
    <t>Yarmouth</t>
  </si>
  <si>
    <t>352</t>
  </si>
  <si>
    <t>[1] Where a municipality has multiple providers, the default service territory has the higher number of customers based on 2022 Annual Reports.</t>
  </si>
  <si>
    <t>[2] MA Department of Revenue Division of Local Services Municipality Population Table 2022</t>
  </si>
  <si>
    <t>D.P.U. 23-67 Municipal Aggregation Guidelines - Annual Report Template</t>
  </si>
  <si>
    <t>Electric Distribution Company</t>
  </si>
  <si>
    <t>Basic Service Fixed Price Option ($/kWh)</t>
  </si>
  <si>
    <t>RES-ESN-A-2401</t>
  </si>
  <si>
    <t>All</t>
  </si>
  <si>
    <t>RES-ESN-A-2402</t>
  </si>
  <si>
    <t>RES-ESN-A-2403</t>
  </si>
  <si>
    <t>RES-ESN-A-2404</t>
  </si>
  <si>
    <t>RES-ESN-A-2405</t>
  </si>
  <si>
    <t>RES-ESN-A-2406</t>
  </si>
  <si>
    <t>RES-ESN-A-2407</t>
  </si>
  <si>
    <t>RES-ESN-A-2408</t>
  </si>
  <si>
    <t>RES-ESN-A-2409</t>
  </si>
  <si>
    <t>RES-ESN-A-2410</t>
  </si>
  <si>
    <t>RES-ESN-A-2411</t>
  </si>
  <si>
    <t>RES-ESN-A-2412</t>
  </si>
  <si>
    <t>RES-ESW-A-2401</t>
  </si>
  <si>
    <t>RES-ESW-A-2402</t>
  </si>
  <si>
    <t>RES-ESW-A-2403</t>
  </si>
  <si>
    <t>RES-ESW-A-2404</t>
  </si>
  <si>
    <t>RES-ESW-A-2405</t>
  </si>
  <si>
    <t>RES-ESW-A-2406</t>
  </si>
  <si>
    <t>RES-ESW-A-2407</t>
  </si>
  <si>
    <t>RES-ESW-A-2408</t>
  </si>
  <si>
    <t>RES-ESW-A-2409</t>
  </si>
  <si>
    <t>RES-ESW-A-2410</t>
  </si>
  <si>
    <t>RES-ESW-A-2411</t>
  </si>
  <si>
    <t>RES-ESW-A-2412</t>
  </si>
  <si>
    <t>RES-NGR-A-2401</t>
  </si>
  <si>
    <t>RES-NGR-A-2402</t>
  </si>
  <si>
    <t>RES-NGR-A-2403</t>
  </si>
  <si>
    <t>RES-NGR-A-2404</t>
  </si>
  <si>
    <t>RES-NGR-A-2405</t>
  </si>
  <si>
    <t>RES-NGR-A-2406</t>
  </si>
  <si>
    <t>RES-NGR-A-2407</t>
  </si>
  <si>
    <t>RES-NGR-A-2408</t>
  </si>
  <si>
    <t>RES-NGR-A-2409</t>
  </si>
  <si>
    <t>RES-NGR-A-2410</t>
  </si>
  <si>
    <t>RES-NGR-A-2411</t>
  </si>
  <si>
    <t>RES-NGR-A-2412</t>
  </si>
  <si>
    <t>RES-UNI-A-2401</t>
  </si>
  <si>
    <t>RES-UNI-A-2402</t>
  </si>
  <si>
    <t>RES-UNI-A-2403</t>
  </si>
  <si>
    <t>RES-UNI-A-2404</t>
  </si>
  <si>
    <t>RES-UNI-A-2405</t>
  </si>
  <si>
    <t>RES-UNI-A-2406</t>
  </si>
  <si>
    <t>RES-UNI-A-2407</t>
  </si>
  <si>
    <t>RES-UNI-A-2408</t>
  </si>
  <si>
    <t>RES-UNI-A-2409</t>
  </si>
  <si>
    <t>RES-UNI-A-2410</t>
  </si>
  <si>
    <t>RES-UNI-A-2411</t>
  </si>
  <si>
    <t>RES-UNI-A-2412</t>
  </si>
  <si>
    <t>SCI-ESN-A-2401</t>
  </si>
  <si>
    <t>SCI-ESN-A-2402</t>
  </si>
  <si>
    <t>SCI-ESN-A-2403</t>
  </si>
  <si>
    <t>SCI-ESN-A-2404</t>
  </si>
  <si>
    <t>SCI-ESN-A-2405</t>
  </si>
  <si>
    <t>SCI-ESN-A-2406</t>
  </si>
  <si>
    <t>SCI-ESN-A-2407</t>
  </si>
  <si>
    <t>SCI-ESN-A-2408</t>
  </si>
  <si>
    <t>SCI-ESN-A-2409</t>
  </si>
  <si>
    <t>SCI-ESN-A-2410</t>
  </si>
  <si>
    <t>SCI-ESN-A-2411</t>
  </si>
  <si>
    <t>SCI-ESN-A-2412</t>
  </si>
  <si>
    <t>SCI-ESW-A-2401</t>
  </si>
  <si>
    <t>SCI-ESW-A-2402</t>
  </si>
  <si>
    <t>SCI-ESW-A-2403</t>
  </si>
  <si>
    <t>SCI-ESW-A-2404</t>
  </si>
  <si>
    <t>SCI-ESW-A-2405</t>
  </si>
  <si>
    <t>SCI-ESW-A-2406</t>
  </si>
  <si>
    <t>SCI-ESW-A-2407</t>
  </si>
  <si>
    <t>SCI-ESW-A-2408</t>
  </si>
  <si>
    <t>SCI-ESW-A-2409</t>
  </si>
  <si>
    <t>SCI-ESW-A-2410</t>
  </si>
  <si>
    <t>SCI-ESW-A-2411</t>
  </si>
  <si>
    <t>SCI-ESW-A-2412</t>
  </si>
  <si>
    <t>SCI-NGR-A-2401</t>
  </si>
  <si>
    <t>SCI-NGR-A-2402</t>
  </si>
  <si>
    <t>SCI-NGR-A-2403</t>
  </si>
  <si>
    <t>SCI-NGR-A-2404</t>
  </si>
  <si>
    <t>SCI-NGR-A-2405</t>
  </si>
  <si>
    <t>SCI-NGR-A-2406</t>
  </si>
  <si>
    <t>SCI-NGR-A-2407</t>
  </si>
  <si>
    <t>SCI-NGR-A-2408</t>
  </si>
  <si>
    <t>SCI-NGR-A-2409</t>
  </si>
  <si>
    <t>SCI-NGR-A-2410</t>
  </si>
  <si>
    <t>SCI-NGR-A-2411</t>
  </si>
  <si>
    <t>SCI-NGR-A-2412</t>
  </si>
  <si>
    <t>SCI-UNI-A-2401</t>
  </si>
  <si>
    <t>SCI-UNI-A-2402</t>
  </si>
  <si>
    <t>SCI-UNI-A-2403</t>
  </si>
  <si>
    <t>SCI-UNI-A-2404</t>
  </si>
  <si>
    <t>SCI-UNI-A-2405</t>
  </si>
  <si>
    <t>SCI-UNI-A-2406</t>
  </si>
  <si>
    <t>SCI-UNI-A-2407</t>
  </si>
  <si>
    <t>SCI-UNI-A-2408</t>
  </si>
  <si>
    <t>SCI-UNI-A-2409</t>
  </si>
  <si>
    <t>SCI-UNI-A-2410</t>
  </si>
  <si>
    <t>SCI-UNI-A-2411</t>
  </si>
  <si>
    <t>SCI-UNI-A-2412</t>
  </si>
  <si>
    <t>LCI-ESN-N-2401</t>
  </si>
  <si>
    <t>Large C&amp;I</t>
  </si>
  <si>
    <t>LCI-ESN-N-2402</t>
  </si>
  <si>
    <t>LCI-ESN-N-2403</t>
  </si>
  <si>
    <t>LCI-ESN-N-2404</t>
  </si>
  <si>
    <t>LCI-ESN-N-2405</t>
  </si>
  <si>
    <t>LCI-ESN-N-2406</t>
  </si>
  <si>
    <t>LCI-ESN-N-2407</t>
  </si>
  <si>
    <t>LCI-ESN-N-2408</t>
  </si>
  <si>
    <t>LCI-ESN-N-2409</t>
  </si>
  <si>
    <t>LCI-ESN-N-2410</t>
  </si>
  <si>
    <t>LCI-ESN-N-2411</t>
  </si>
  <si>
    <t>LCI-ESN-N-2412</t>
  </si>
  <si>
    <t>LCI-ESN-S-2401</t>
  </si>
  <si>
    <t>LCI-ESN-S-2402</t>
  </si>
  <si>
    <t>LCI-ESN-S-2403</t>
  </si>
  <si>
    <t>LCI-ESN-S-2404</t>
  </si>
  <si>
    <t>LCI-ESN-S-2405</t>
  </si>
  <si>
    <t>LCI-ESN-S-2406</t>
  </si>
  <si>
    <t>LCI-ESN-S-2407</t>
  </si>
  <si>
    <t>LCI-ESN-S-2408</t>
  </si>
  <si>
    <t>LCI-ESN-S-2409</t>
  </si>
  <si>
    <t>LCI-ESN-S-2410</t>
  </si>
  <si>
    <t>LCI-ESN-S-2411</t>
  </si>
  <si>
    <t>LCI-ESN-S-2412</t>
  </si>
  <si>
    <t>LCI-ESW-W-2401</t>
  </si>
  <si>
    <t>LCI-ESW-W-2402</t>
  </si>
  <si>
    <t>LCI-ESW-W-2403</t>
  </si>
  <si>
    <t>LCI-ESW-W-2404</t>
  </si>
  <si>
    <t>LCI-ESW-W-2405</t>
  </si>
  <si>
    <t>LCI-ESW-W-2406</t>
  </si>
  <si>
    <t>LCI-ESW-W-2407</t>
  </si>
  <si>
    <t>LCI-ESW-W-2408</t>
  </si>
  <si>
    <t>LCI-ESW-W-2409</t>
  </si>
  <si>
    <t>LCI-ESW-W-2410</t>
  </si>
  <si>
    <t>LCI-ESW-W-2411</t>
  </si>
  <si>
    <t>LCI-ESW-W-2412</t>
  </si>
  <si>
    <t>LCI-NGR-N-2401</t>
  </si>
  <si>
    <t>LCI-NGR-N-2402</t>
  </si>
  <si>
    <t>LCI-NGR-N-2403</t>
  </si>
  <si>
    <t>LCI-NGR-N-2404</t>
  </si>
  <si>
    <t>LCI-NGR-N-2405</t>
  </si>
  <si>
    <t>LCI-NGR-N-2406</t>
  </si>
  <si>
    <t>LCI-NGR-N-2407</t>
  </si>
  <si>
    <t>LCI-NGR-N-2408</t>
  </si>
  <si>
    <t>LCI-NGR-N-2409</t>
  </si>
  <si>
    <t>LCI-NGR-N-2410</t>
  </si>
  <si>
    <t>LCI-NGR-N-2411</t>
  </si>
  <si>
    <t>LCI-NGR-N-2412</t>
  </si>
  <si>
    <t>LCI-NGR-S-2401</t>
  </si>
  <si>
    <t>LCI-NGR-S-2402</t>
  </si>
  <si>
    <t>LCI-NGR-S-2403</t>
  </si>
  <si>
    <t>LCI-NGR-S-2404</t>
  </si>
  <si>
    <t>LCI-NGR-S-2405</t>
  </si>
  <si>
    <t>LCI-NGR-S-2406</t>
  </si>
  <si>
    <t>LCI-NGR-S-2407</t>
  </si>
  <si>
    <t>LCI-NGR-S-2408</t>
  </si>
  <si>
    <t>LCI-NGR-S-2409</t>
  </si>
  <si>
    <t>LCI-NGR-S-2410</t>
  </si>
  <si>
    <t>LCI-NGR-S-2411</t>
  </si>
  <si>
    <t>LCI-NGR-S-2412</t>
  </si>
  <si>
    <t>LCI-NGR-W-2401</t>
  </si>
  <si>
    <t>LCI-NGR-W-2402</t>
  </si>
  <si>
    <t>LCI-NGR-W-2403</t>
  </si>
  <si>
    <t>LCI-NGR-W-2404</t>
  </si>
  <si>
    <t>LCI-NGR-W-2405</t>
  </si>
  <si>
    <t>LCI-NGR-W-2406</t>
  </si>
  <si>
    <t>LCI-NGR-W-2407</t>
  </si>
  <si>
    <t>LCI-NGR-W-2408</t>
  </si>
  <si>
    <t>LCI-NGR-W-2409</t>
  </si>
  <si>
    <t>LCI-NGR-W-2410</t>
  </si>
  <si>
    <t>LCI-NGR-W-2411</t>
  </si>
  <si>
    <t>LCI-NGR-W-2412</t>
  </si>
  <si>
    <t>Additional / Voluntary
MA Class I RECs (%)</t>
  </si>
  <si>
    <t>352-2401-2407</t>
  </si>
  <si>
    <t>Standard Rate</t>
  </si>
  <si>
    <t>NSTAR</t>
  </si>
  <si>
    <t>Default</t>
  </si>
  <si>
    <t>National Wind or Solar RECs</t>
  </si>
  <si>
    <t>Prices include an adder of $0.001/kWh for the Cape Light Compact Operating Fund</t>
  </si>
  <si>
    <t xml:space="preserve">NextEra Energy Services Massachusetts retires renewable energy certificates (“RECs”) and clean energy certificates (“CECs”) as follows: 
     a. RECs and CECs to meet the state-mandated Clean Energy Standard (“CES”) and Renewable Portfolio Standard (“RPS”), which may include RECs from wind, solar, biomass and other renewable generation resources, equal to 62.3% of usage 
     b. RECs in addition to those required by the RPS and CES from a MA Class I resource in a quantity equal to 1% of usage 
     c. RECs in addition to those required under the RPS representing generation from North American wind resources in a quantity equal to 36.7% of usage 
</t>
  </si>
  <si>
    <t>50% Green</t>
  </si>
  <si>
    <t>Opt-In</t>
  </si>
  <si>
    <t xml:space="preserve">NextEra Energy Services Massachusetts retires renewable energy certificates (“RECs”) and clean energy certificates (“CECs”) as follows: 
     a. RECs and CECs to meet the state-mandated Clean Energy Standard (“CES”) and Renewable Portfolio Standard (“RPS”), which may include RECs from wind, solar, biomass and other renewable generation resources, equal to 62.3% of usage 
     b. RECs in addition to those required by the RPS and CES from a MA Class I resource in a quantity equal to 26% of usage 
     c. RECs in addition to those required under the RPS representing generation from North American wind resources in a quantity equal to 36.7% of usage 
</t>
  </si>
  <si>
    <t>100% Green</t>
  </si>
  <si>
    <t xml:space="preserve">NextEra Energy Services Massachusetts retires renewable energy certificates (“RECs”) and clean energy certificates (“CECs”) as follows: 
     a. RECs and CECs to meet the state-mandated Clean Energy Standard (“CES”) and Renewable Portfolio Standard (“RPS”), which may include RECs from wind, solar, biomass and other renewable generation resources, equal to 62.3% of usage 
     b. RECs in addition to those required by the RPS and CES from a MA Class I resource in a quantity equal to 76% of usage 
     c. RECs in addition to those required under the RPS representing generation from North American wind resources in a quantity equal to 36.7% of usage 
</t>
  </si>
  <si>
    <t>352-2408-2501</t>
  </si>
  <si>
    <t>352-2401-2404</t>
  </si>
  <si>
    <t>352-2405-2407</t>
  </si>
  <si>
    <t>352-2408-2410</t>
  </si>
  <si>
    <t>352-2411-2501</t>
  </si>
  <si>
    <t>Contract Duration (months)</t>
  </si>
  <si>
    <t>NextEra Energy Services Massachusetts, LLC</t>
  </si>
  <si>
    <t>N/A</t>
  </si>
  <si>
    <t>Average # of Participants</t>
  </si>
  <si>
    <t>Load Served to Participants (kWh)</t>
  </si>
  <si>
    <t>352-2401-2407-01-ESN-24</t>
  </si>
  <si>
    <t>352-2401-2407-02-ESN-24</t>
  </si>
  <si>
    <t>352-2401-2407-03-ESN-24</t>
  </si>
  <si>
    <t>352-2408-2501-01-ESN-24</t>
  </si>
  <si>
    <t>352-2408-2501-02-ESN-24</t>
  </si>
  <si>
    <t>352-2408-2501-03-ESN-24</t>
  </si>
  <si>
    <t>352-2401-2404-01-ESN-24</t>
  </si>
  <si>
    <t>352-2401-2404-02-ESN-24</t>
  </si>
  <si>
    <t>352-2401-2404-03-ESN-24</t>
  </si>
  <si>
    <t>352-2405-2407-01-ESN-24</t>
  </si>
  <si>
    <t>352-2405-2407-02-ESN-24</t>
  </si>
  <si>
    <t>352-2405-2407-03-ESN-24</t>
  </si>
  <si>
    <t>352-2408-2410-01-ESN-24</t>
  </si>
  <si>
    <t>352-2408-2410-02-ESN-24</t>
  </si>
  <si>
    <t>352-2408-2410-03-ESN-24</t>
  </si>
  <si>
    <t>352-2411-2501-01-ESN-24</t>
  </si>
  <si>
    <t>352-2411-2501-02-ESN-24</t>
  </si>
  <si>
    <t>352-2411-2501-03-ESN-24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</si>
</sst>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4" formatCode="_(&quot;$&quot;* #,##0.00_);_(&quot;$&quot;* \(#,##0.00\);_(&quot;$&quot;* &quot;-&quot;??_);_(@_)"/>
    <numFmt numFmtId="43" formatCode="_(* #,##0.00_);_(* \(#,##0.00\);_(* &quot;-&quot;??_);_(@_)"/>
    <numFmt numFmtId="164" formatCode="_(&quot;$&quot;* #,##0.00000_);_(&quot;$&quot;* \(#,##0.00000\);_(&quot;$&quot;* &quot;-&quot;??_);_(@_)"/>
    <numFmt numFmtId="165" formatCode="_(* #,##0_);_(* \(#,##0\);_(* &quot;-&quot;??_);_(@_)"/>
    <numFmt numFmtId="166" formatCode="mmm\-yyyy"/>
    <numFmt numFmtId="167" formatCode="0.0%"/>
    <numFmt numFmtId="168" formatCode="0.000000"/>
    <numFmt numFmtId="169" formatCode="#,##0.0_);[Red]\(#,##0.0\)"/>
    <numFmt numFmtId="170" formatCode="#,##0.000_);[Red]\(#,##0.000\)"/>
    <numFmt numFmtId="171" formatCode="&quot;$&quot;#,##0.0_);[Red]\(&quot;$&quot;#,##0.0\)"/>
    <numFmt numFmtId="172" formatCode="0.00000"/>
  </numFmts>
  <fonts count="62">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1"/>
      <color rgb="FF000000"/>
      <name val="Calibri"/>
      <family val="2"/>
    </font>
    <font>
      <b/>
      <sz val="11"/>
      <color theme="0"/>
      <name val="Calibri"/>
      <family val="2"/>
      <scheme val="minor"/>
    </font>
    <font>
      <sz val="11"/>
      <color theme="0"/>
      <name val="Calibri"/>
      <family val="2"/>
      <scheme val="minor"/>
    </font>
    <font>
      <b/>
      <sz val="11"/>
      <name val="Calibri"/>
      <family val="2"/>
      <scheme val="minor"/>
    </font>
    <font>
      <sz val="10"/>
      <name val="Arial"/>
      <family val="2"/>
    </font>
    <font>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u/>
      <sz val="11"/>
      <color theme="10"/>
      <name val="Calibri"/>
      <family val="2"/>
      <scheme val="minor"/>
    </font>
    <font>
      <b/>
      <sz val="18"/>
      <color theme="3"/>
      <name val="Calibri Light"/>
      <family val="2"/>
      <scheme val="major"/>
    </font>
    <font>
      <sz val="11"/>
      <color rgb="FF9C6500"/>
      <name val="Calibri"/>
      <family val="2"/>
      <scheme val="minor"/>
    </font>
    <font>
      <b/>
      <sz val="10"/>
      <name val="Arial"/>
      <family val="2"/>
    </font>
    <font>
      <sz val="11"/>
      <color indexed="8"/>
      <name val="Calibri"/>
      <family val="2"/>
    </font>
    <font>
      <b/>
      <sz val="11"/>
      <color indexed="8"/>
      <name val="Calibri"/>
      <family val="2"/>
    </font>
    <font>
      <sz val="10"/>
      <name val="Times New Roman"/>
      <family val="1"/>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sz val="12"/>
      <name val="Arial"/>
      <family val="2"/>
    </font>
    <font>
      <u/>
      <sz val="9"/>
      <color indexed="12"/>
      <name val="Arial"/>
      <family val="2"/>
    </font>
    <font>
      <sz val="8"/>
      <name val="Helv"/>
    </font>
    <font>
      <sz val="8"/>
      <name val="Tms Rmn"/>
    </font>
    <font>
      <sz val="12"/>
      <name val="CG Times (WN)"/>
    </font>
    <font>
      <sz val="10"/>
      <color indexed="10"/>
      <name val="CG Times (WN)"/>
    </font>
    <font>
      <b/>
      <sz val="14"/>
      <name val="Helv"/>
    </font>
    <font>
      <sz val="10"/>
      <color indexed="8"/>
      <name val="Arial"/>
      <family val="2"/>
    </font>
    <font>
      <b/>
      <sz val="15"/>
      <color indexed="62"/>
      <name val="Calibri"/>
      <family val="2"/>
    </font>
    <font>
      <b/>
      <sz val="11"/>
      <color indexed="62"/>
      <name val="Calibri"/>
      <family val="2"/>
    </font>
    <font>
      <b/>
      <sz val="18"/>
      <color indexed="62"/>
      <name val="Cambria"/>
      <family val="2"/>
    </font>
    <font>
      <b/>
      <sz val="13"/>
      <color indexed="62"/>
      <name val="Calibri"/>
      <family val="2"/>
      <scheme val="minor"/>
    </font>
    <font>
      <u/>
      <sz val="12"/>
      <color theme="10"/>
      <name val="Arial"/>
      <family val="2"/>
    </font>
    <font>
      <sz val="12"/>
      <color theme="1"/>
      <name val="Times New Roman"/>
      <family val="2"/>
    </font>
    <font>
      <sz val="11"/>
      <color rgb="FF0000FF"/>
      <name val="Calibri"/>
      <family val="2"/>
      <scheme val="minor"/>
    </font>
    <font>
      <sz val="11"/>
      <color theme="1"/>
      <name val="Calibri"/>
      <family val="2"/>
    </font>
    <font>
      <b/>
      <sz val="11"/>
      <color theme="0"/>
      <name val="Calibri"/>
      <family val="2"/>
    </font>
  </fonts>
  <fills count="64">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15"/>
      </patternFill>
    </fill>
    <fill>
      <patternFill patternType="solid">
        <fgColor indexed="15"/>
        <bgColor indexed="15"/>
      </patternFill>
    </fill>
    <fill>
      <patternFill patternType="solid">
        <fgColor rgb="FF44546A"/>
        <bgColor rgb="FF44546A"/>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top/>
      <bottom style="thin">
        <color theme="2"/>
      </bottom>
      <diagonal/>
    </border>
    <border>
      <left/>
      <right/>
      <top style="thin">
        <color theme="2"/>
      </top>
      <bottom style="thin">
        <color theme="2"/>
      </bottom>
      <diagonal/>
    </border>
    <border>
      <left/>
      <right/>
      <top style="thin">
        <color theme="2"/>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theme="2"/>
      </right>
      <top style="thin">
        <color indexed="64"/>
      </top>
      <bottom style="thin">
        <color theme="2"/>
      </bottom>
      <diagonal/>
    </border>
    <border>
      <left style="thin">
        <color theme="2"/>
      </left>
      <right style="thin">
        <color theme="2"/>
      </right>
      <top style="thin">
        <color indexed="64"/>
      </top>
      <bottom style="thin">
        <color theme="2"/>
      </bottom>
      <diagonal/>
    </border>
    <border>
      <left style="thin">
        <color indexed="64"/>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right style="thin">
        <color theme="2"/>
      </right>
      <top/>
      <bottom style="thin">
        <color theme="2"/>
      </bottom>
      <diagonal/>
    </border>
    <border>
      <left style="thin">
        <color theme="2"/>
      </left>
      <right style="thin">
        <color theme="2"/>
      </right>
      <top/>
      <bottom style="thin">
        <color theme="2"/>
      </bottom>
      <diagonal/>
    </border>
    <border>
      <left style="thin">
        <color theme="2"/>
      </left>
      <right/>
      <top/>
      <bottom style="thin">
        <color theme="2"/>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top style="thin">
        <color theme="2"/>
      </top>
      <bottom/>
      <diagonal/>
    </border>
    <border>
      <left style="thin">
        <color theme="2"/>
      </left>
      <right/>
      <top/>
      <bottom/>
      <diagonal/>
    </border>
    <border>
      <left style="thin">
        <color theme="2"/>
      </left>
      <right style="medium">
        <color indexed="64"/>
      </right>
      <top style="thin">
        <color indexed="64"/>
      </top>
      <bottom style="thin">
        <color theme="2"/>
      </bottom>
      <diagonal/>
    </border>
    <border>
      <left style="thin">
        <color theme="2"/>
      </left>
      <right style="medium">
        <color indexed="64"/>
      </right>
      <top style="thin">
        <color theme="2"/>
      </top>
      <bottom style="thin">
        <color theme="2"/>
      </bottom>
      <diagonal/>
    </border>
    <border>
      <left style="thin">
        <color indexed="64"/>
      </left>
      <right style="thin">
        <color theme="2"/>
      </right>
      <top style="thin">
        <color theme="2"/>
      </top>
      <bottom style="medium">
        <color indexed="64"/>
      </bottom>
      <diagonal/>
    </border>
    <border>
      <left style="thin">
        <color theme="2"/>
      </left>
      <right style="thin">
        <color theme="2"/>
      </right>
      <top style="thin">
        <color theme="2"/>
      </top>
      <bottom style="medium">
        <color indexed="64"/>
      </bottom>
      <diagonal/>
    </border>
    <border>
      <left style="thin">
        <color theme="2"/>
      </left>
      <right style="medium">
        <color indexed="64"/>
      </right>
      <top style="thin">
        <color theme="2"/>
      </top>
      <bottom style="medium">
        <color indexed="64"/>
      </bottom>
      <diagonal/>
    </border>
    <border>
      <left style="medium">
        <color indexed="64"/>
      </left>
      <right style="thin">
        <color theme="2"/>
      </right>
      <top style="medium">
        <color indexed="64"/>
      </top>
      <bottom style="thin">
        <color theme="2"/>
      </bottom>
      <diagonal/>
    </border>
    <border>
      <left style="thin">
        <color theme="2"/>
      </left>
      <right style="thin">
        <color theme="2"/>
      </right>
      <top style="medium">
        <color indexed="64"/>
      </top>
      <bottom style="thin">
        <color theme="2"/>
      </bottom>
      <diagonal/>
    </border>
    <border>
      <left style="thin">
        <color theme="2"/>
      </left>
      <right style="medium">
        <color indexed="64"/>
      </right>
      <top style="medium">
        <color indexed="64"/>
      </top>
      <bottom style="thin">
        <color theme="2"/>
      </bottom>
      <diagonal/>
    </border>
    <border>
      <left style="medium">
        <color indexed="64"/>
      </left>
      <right style="thin">
        <color theme="2"/>
      </right>
      <top style="thin">
        <color theme="2"/>
      </top>
      <bottom style="thin">
        <color theme="2"/>
      </bottom>
      <diagonal/>
    </border>
    <border>
      <left style="medium">
        <color indexed="64"/>
      </left>
      <right style="thin">
        <color theme="2"/>
      </right>
      <top style="thin">
        <color theme="2"/>
      </top>
      <bottom style="medium">
        <color indexed="64"/>
      </bottom>
      <diagonal/>
    </border>
  </borders>
  <cellStyleXfs count="160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3" fillId="6" borderId="0" applyNumberFormat="0" applyBorder="0" applyAlignment="0" applyProtection="0"/>
    <xf numFmtId="0" fontId="14" fillId="7" borderId="0" applyNumberFormat="0" applyBorder="0" applyAlignment="0" applyProtection="0"/>
    <xf numFmtId="0" fontId="18" fillId="0" borderId="37" applyNumberFormat="0" applyFill="0" applyAlignment="0" applyProtection="0"/>
    <xf numFmtId="0" fontId="5" fillId="11" borderId="38"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6" fillId="17" borderId="0" applyNumberFormat="0" applyBorder="0" applyAlignment="0" applyProtection="0"/>
    <xf numFmtId="0" fontId="1" fillId="19" borderId="0" applyNumberFormat="0" applyBorder="0" applyAlignment="0" applyProtection="0"/>
    <xf numFmtId="0" fontId="6" fillId="21" borderId="0" applyNumberFormat="0" applyBorder="0" applyAlignment="0" applyProtection="0"/>
    <xf numFmtId="0" fontId="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0" borderId="0" applyNumberFormat="0" applyFill="0" applyBorder="0" applyAlignment="0" applyProtection="0"/>
    <xf numFmtId="0" fontId="1" fillId="0" borderId="0"/>
    <xf numFmtId="0" fontId="23" fillId="8" borderId="0" applyNumberFormat="0" applyBorder="0" applyAlignment="0" applyProtection="0"/>
    <xf numFmtId="0" fontId="6" fillId="20" borderId="0" applyNumberFormat="0" applyBorder="0" applyAlignment="0" applyProtection="0"/>
    <xf numFmtId="0" fontId="6" fillId="32"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8" fillId="0" borderId="0"/>
    <xf numFmtId="0" fontId="8" fillId="0" borderId="0"/>
    <xf numFmtId="0" fontId="8" fillId="0" borderId="0"/>
    <xf numFmtId="0" fontId="8" fillId="0" borderId="0"/>
    <xf numFmtId="9" fontId="25" fillId="0" borderId="0" applyFont="0" applyFill="0" applyBorder="0" applyAlignment="0" applyProtection="0"/>
    <xf numFmtId="9" fontId="25" fillId="0" borderId="0" applyFont="0" applyFill="0" applyBorder="0" applyAlignment="0" applyProtection="0"/>
    <xf numFmtId="166" fontId="8" fillId="0" borderId="0" applyFill="0" applyBorder="0" applyAlignment="0" applyProtection="0">
      <alignment wrapText="1"/>
    </xf>
    <xf numFmtId="166" fontId="8" fillId="0" borderId="0" applyFill="0" applyBorder="0" applyAlignment="0" applyProtection="0">
      <alignment wrapText="1"/>
    </xf>
    <xf numFmtId="0" fontId="24" fillId="0" borderId="0" applyNumberFormat="0" applyFill="0" applyBorder="0">
      <alignment horizontal="center" wrapText="1"/>
    </xf>
    <xf numFmtId="0" fontId="24" fillId="0" borderId="0" applyNumberFormat="0" applyFill="0" applyBorder="0">
      <alignment horizontal="center" wrapText="1"/>
    </xf>
    <xf numFmtId="0" fontId="24" fillId="0" borderId="0" applyNumberFormat="0" applyFill="0" applyBorder="0">
      <alignment horizontal="center" wrapText="1"/>
    </xf>
    <xf numFmtId="0" fontId="24" fillId="0" borderId="0" applyNumberFormat="0" applyFill="0" applyBorder="0">
      <alignment horizontal="center" wrapText="1"/>
    </xf>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1" fillId="37" borderId="0" applyNumberFormat="0" applyBorder="0" applyAlignment="0" applyProtection="0"/>
    <xf numFmtId="0" fontId="1" fillId="14" borderId="0" applyNumberFormat="0" applyBorder="0" applyAlignment="0" applyProtection="0"/>
    <xf numFmtId="0" fontId="1" fillId="38" borderId="0" applyNumberFormat="0" applyBorder="0" applyAlignment="0" applyProtection="0"/>
    <xf numFmtId="0" fontId="1" fillId="14" borderId="0" applyNumberFormat="0" applyBorder="0" applyAlignment="0" applyProtection="0"/>
    <xf numFmtId="0" fontId="1" fillId="37" borderId="0" applyNumberFormat="0" applyBorder="0" applyAlignment="0" applyProtection="0"/>
    <xf numFmtId="0" fontId="25" fillId="37" borderId="0" applyNumberFormat="0" applyBorder="0" applyAlignment="0" applyProtection="0"/>
    <xf numFmtId="0" fontId="1" fillId="37" borderId="0" applyNumberFormat="0" applyBorder="0" applyAlignment="0" applyProtection="0"/>
    <xf numFmtId="0" fontId="25"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18" borderId="0" applyNumberFormat="0" applyBorder="0" applyAlignment="0" applyProtection="0"/>
    <xf numFmtId="0" fontId="1" fillId="40" borderId="0" applyNumberFormat="0" applyBorder="0" applyAlignment="0" applyProtection="0"/>
    <xf numFmtId="0" fontId="1" fillId="18" borderId="0" applyNumberFormat="0" applyBorder="0" applyAlignment="0" applyProtection="0"/>
    <xf numFmtId="0" fontId="1" fillId="39" borderId="0" applyNumberFormat="0" applyBorder="0" applyAlignment="0" applyProtection="0"/>
    <xf numFmtId="0" fontId="25"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22" borderId="0" applyNumberFormat="0" applyBorder="0" applyAlignment="0" applyProtection="0"/>
    <xf numFmtId="0" fontId="1" fillId="42" borderId="0" applyNumberFormat="0" applyBorder="0" applyAlignment="0" applyProtection="0"/>
    <xf numFmtId="0" fontId="1" fillId="22" borderId="0" applyNumberFormat="0" applyBorder="0" applyAlignment="0" applyProtection="0"/>
    <xf numFmtId="0" fontId="1" fillId="41" borderId="0" applyNumberFormat="0" applyBorder="0" applyAlignment="0" applyProtection="0"/>
    <xf numFmtId="0" fontId="25"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26" borderId="0" applyNumberFormat="0" applyBorder="0" applyAlignment="0" applyProtection="0"/>
    <xf numFmtId="0" fontId="1" fillId="38" borderId="0" applyNumberFormat="0" applyBorder="0" applyAlignment="0" applyProtection="0"/>
    <xf numFmtId="0" fontId="1" fillId="26" borderId="0" applyNumberFormat="0" applyBorder="0" applyAlignment="0" applyProtection="0"/>
    <xf numFmtId="0" fontId="1" fillId="43" borderId="0" applyNumberFormat="0" applyBorder="0" applyAlignment="0" applyProtection="0"/>
    <xf numFmtId="0" fontId="25" fillId="43" borderId="0" applyNumberFormat="0" applyBorder="0" applyAlignment="0" applyProtection="0"/>
    <xf numFmtId="0" fontId="1"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5" fillId="44" borderId="0" applyNumberFormat="0" applyBorder="0" applyAlignment="0" applyProtection="0"/>
    <xf numFmtId="0" fontId="1" fillId="34"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34" borderId="0" applyNumberFormat="0" applyBorder="0" applyAlignment="0" applyProtection="0"/>
    <xf numFmtId="0" fontId="25" fillId="38" borderId="0" applyNumberFormat="0" applyBorder="0" applyAlignment="0" applyProtection="0"/>
    <xf numFmtId="0" fontId="1" fillId="42" borderId="0" applyNumberFormat="0" applyBorder="0" applyAlignment="0" applyProtection="0"/>
    <xf numFmtId="0" fontId="1" fillId="15"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15" borderId="0" applyNumberFormat="0" applyBorder="0" applyAlignment="0" applyProtection="0"/>
    <xf numFmtId="0" fontId="25" fillId="45" borderId="0" applyNumberFormat="0" applyBorder="0" applyAlignment="0" applyProtection="0"/>
    <xf numFmtId="0" fontId="1" fillId="4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5" fillId="40"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48"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25" fillId="47" borderId="0" applyNumberFormat="0" applyBorder="0" applyAlignment="0" applyProtection="0"/>
    <xf numFmtId="0" fontId="1" fillId="48" borderId="0" applyNumberFormat="0" applyBorder="0" applyAlignment="0" applyProtection="0"/>
    <xf numFmtId="0" fontId="1" fillId="2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27" borderId="0" applyNumberFormat="0" applyBorder="0" applyAlignment="0" applyProtection="0"/>
    <xf numFmtId="0" fontId="25" fillId="43" borderId="0" applyNumberFormat="0" applyBorder="0" applyAlignment="0" applyProtection="0"/>
    <xf numFmtId="0" fontId="1" fillId="4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5" fillId="45" borderId="0" applyNumberFormat="0" applyBorder="0" applyAlignment="0" applyProtection="0"/>
    <xf numFmtId="0" fontId="1" fillId="35"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35" borderId="0" applyNumberFormat="0" applyBorder="0" applyAlignment="0" applyProtection="0"/>
    <xf numFmtId="0" fontId="25" fillId="49" borderId="0" applyNumberFormat="0" applyBorder="0" applyAlignment="0" applyProtection="0"/>
    <xf numFmtId="0" fontId="1" fillId="48" borderId="0" applyNumberFormat="0" applyBorder="0" applyAlignment="0" applyProtection="0"/>
    <xf numFmtId="0" fontId="6" fillId="16"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29" fillId="50" borderId="0" applyNumberFormat="0" applyBorder="0" applyAlignment="0" applyProtection="0"/>
    <xf numFmtId="0" fontId="6" fillId="51" borderId="0" applyNumberFormat="0" applyBorder="0" applyAlignment="0" applyProtection="0"/>
    <xf numFmtId="0" fontId="6" fillId="20" borderId="0" applyNumberFormat="0" applyBorder="0" applyAlignment="0" applyProtection="0"/>
    <xf numFmtId="0" fontId="29" fillId="40" borderId="0" applyNumberFormat="0" applyBorder="0" applyAlignment="0" applyProtection="0"/>
    <xf numFmtId="0" fontId="6" fillId="47" borderId="0" applyNumberFormat="0" applyBorder="0" applyAlignment="0" applyProtection="0"/>
    <xf numFmtId="0" fontId="6" fillId="24" borderId="0" applyNumberFormat="0" applyBorder="0" applyAlignment="0" applyProtection="0"/>
    <xf numFmtId="0" fontId="6" fillId="48" borderId="0" applyNumberFormat="0" applyBorder="0" applyAlignment="0" applyProtection="0"/>
    <xf numFmtId="0" fontId="29" fillId="47" borderId="0" applyNumberFormat="0" applyBorder="0" applyAlignment="0" applyProtection="0"/>
    <xf numFmtId="0" fontId="6" fillId="48" borderId="0" applyNumberFormat="0" applyBorder="0" applyAlignment="0" applyProtection="0"/>
    <xf numFmtId="0" fontId="6" fillId="52" borderId="0" applyNumberFormat="0" applyBorder="0" applyAlignment="0" applyProtection="0"/>
    <xf numFmtId="0" fontId="6" fillId="28" borderId="0" applyNumberFormat="0" applyBorder="0" applyAlignment="0" applyProtection="0"/>
    <xf numFmtId="0" fontId="6" fillId="46" borderId="0" applyNumberFormat="0" applyBorder="0" applyAlignment="0" applyProtection="0"/>
    <xf numFmtId="0" fontId="29" fillId="52" borderId="0" applyNumberFormat="0" applyBorder="0" applyAlignment="0" applyProtection="0"/>
    <xf numFmtId="0" fontId="6" fillId="46" borderId="0" applyNumberFormat="0" applyBorder="0" applyAlignment="0" applyProtection="0"/>
    <xf numFmtId="0" fontId="6" fillId="32" borderId="0" applyNumberFormat="0" applyBorder="0" applyAlignment="0" applyProtection="0"/>
    <xf numFmtId="0" fontId="29" fillId="51" borderId="0" applyNumberFormat="0" applyBorder="0" applyAlignment="0" applyProtection="0"/>
    <xf numFmtId="0" fontId="6" fillId="53" borderId="0" applyNumberFormat="0" applyBorder="0" applyAlignment="0" applyProtection="0"/>
    <xf numFmtId="0" fontId="6" fillId="36" borderId="0" applyNumberFormat="0" applyBorder="0" applyAlignment="0" applyProtection="0"/>
    <xf numFmtId="0" fontId="6" fillId="40" borderId="0" applyNumberFormat="0" applyBorder="0" applyAlignment="0" applyProtection="0"/>
    <xf numFmtId="0" fontId="29" fillId="53" borderId="0" applyNumberFormat="0" applyBorder="0" applyAlignment="0" applyProtection="0"/>
    <xf numFmtId="0" fontId="6" fillId="40" borderId="0" applyNumberFormat="0" applyBorder="0" applyAlignment="0" applyProtection="0"/>
    <xf numFmtId="0" fontId="6" fillId="13"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29" fillId="54" borderId="0" applyNumberFormat="0" applyBorder="0" applyAlignment="0" applyProtection="0"/>
    <xf numFmtId="0" fontId="6" fillId="51" borderId="0" applyNumberFormat="0" applyBorder="0" applyAlignment="0" applyProtection="0"/>
    <xf numFmtId="0" fontId="6" fillId="17" borderId="0" applyNumberFormat="0" applyBorder="0" applyAlignment="0" applyProtection="0"/>
    <xf numFmtId="0" fontId="29" fillId="55" borderId="0" applyNumberFormat="0" applyBorder="0" applyAlignment="0" applyProtection="0"/>
    <xf numFmtId="0" fontId="6" fillId="21" borderId="0" applyNumberFormat="0" applyBorder="0" applyAlignment="0" applyProtection="0"/>
    <xf numFmtId="0" fontId="29" fillId="56" borderId="0" applyNumberFormat="0" applyBorder="0" applyAlignment="0" applyProtection="0"/>
    <xf numFmtId="0" fontId="6" fillId="25"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29" fillId="52" borderId="0" applyNumberFormat="0" applyBorder="0" applyAlignment="0" applyProtection="0"/>
    <xf numFmtId="0" fontId="6" fillId="57" borderId="0" applyNumberFormat="0" applyBorder="0" applyAlignment="0" applyProtection="0"/>
    <xf numFmtId="0" fontId="6" fillId="29" borderId="0" applyNumberFormat="0" applyBorder="0" applyAlignment="0" applyProtection="0"/>
    <xf numFmtId="0" fontId="29" fillId="51" borderId="0" applyNumberFormat="0" applyBorder="0" applyAlignment="0" applyProtection="0"/>
    <xf numFmtId="0" fontId="6" fillId="3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29" fillId="58" borderId="0" applyNumberFormat="0" applyBorder="0" applyAlignment="0" applyProtection="0"/>
    <xf numFmtId="0" fontId="6" fillId="53" borderId="0" applyNumberFormat="0" applyBorder="0" applyAlignment="0" applyProtection="0"/>
    <xf numFmtId="0" fontId="14" fillId="7" borderId="0" applyNumberFormat="0" applyBorder="0" applyAlignment="0" applyProtection="0"/>
    <xf numFmtId="0" fontId="30" fillId="39" borderId="0" applyNumberFormat="0" applyBorder="0" applyAlignment="0" applyProtection="0"/>
    <xf numFmtId="0" fontId="17" fillId="10" borderId="35" applyNumberFormat="0" applyAlignment="0" applyProtection="0"/>
    <xf numFmtId="0" fontId="17" fillId="59" borderId="35" applyNumberFormat="0" applyAlignment="0" applyProtection="0"/>
    <xf numFmtId="0" fontId="17" fillId="59" borderId="35" applyNumberFormat="0" applyAlignment="0" applyProtection="0"/>
    <xf numFmtId="0" fontId="31" fillId="46" borderId="45" applyNumberFormat="0" applyAlignment="0" applyProtection="0"/>
    <xf numFmtId="0" fontId="31" fillId="46" borderId="45" applyNumberFormat="0" applyAlignment="0" applyProtection="0"/>
    <xf numFmtId="0" fontId="31" fillId="46" borderId="45" applyNumberFormat="0" applyAlignment="0" applyProtection="0"/>
    <xf numFmtId="0" fontId="17" fillId="59" borderId="35" applyNumberFormat="0" applyAlignment="0" applyProtection="0"/>
    <xf numFmtId="0" fontId="17" fillId="59" borderId="35" applyNumberFormat="0" applyAlignment="0" applyProtection="0"/>
    <xf numFmtId="0" fontId="31" fillId="46" borderId="45" applyNumberFormat="0" applyAlignment="0" applyProtection="0"/>
    <xf numFmtId="0" fontId="31" fillId="46" borderId="45" applyNumberFormat="0" applyAlignment="0" applyProtection="0"/>
    <xf numFmtId="0" fontId="5" fillId="11" borderId="38"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47" fillId="61" borderId="0"/>
    <xf numFmtId="169" fontId="28" fillId="0" borderId="0"/>
    <xf numFmtId="169" fontId="28" fillId="0" borderId="0"/>
    <xf numFmtId="169" fontId="28" fillId="0" borderId="0"/>
    <xf numFmtId="40" fontId="28" fillId="0" borderId="0"/>
    <xf numFmtId="40" fontId="28" fillId="0" borderId="0"/>
    <xf numFmtId="40" fontId="28" fillId="0" borderId="0"/>
    <xf numFmtId="170" fontId="28" fillId="0" borderId="0"/>
    <xf numFmtId="170" fontId="28" fillId="0" borderId="0"/>
    <xf numFmtId="170" fontId="28" fillId="0" borderId="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5" fillId="0" borderId="0" applyFont="0" applyFill="0" applyBorder="0" applyAlignment="0" applyProtection="0"/>
    <xf numFmtId="3" fontId="45" fillId="0" borderId="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8" fillId="0" borderId="0"/>
    <xf numFmtId="171" fontId="28" fillId="0" borderId="0"/>
    <xf numFmtId="171" fontId="28" fillId="0" borderId="0"/>
    <xf numFmtId="171" fontId="28" fillId="0" borderId="0"/>
    <xf numFmtId="8" fontId="28" fillId="0" borderId="0"/>
    <xf numFmtId="8" fontId="28" fillId="0" borderId="0"/>
    <xf numFmtId="8" fontId="28" fillId="0" borderId="0"/>
    <xf numFmtId="44" fontId="25" fillId="0" borderId="0" applyFont="0" applyFill="0" applyBorder="0" applyAlignment="0" applyProtection="0"/>
    <xf numFmtId="8" fontId="45"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8" fontId="45" fillId="0" borderId="0"/>
    <xf numFmtId="44" fontId="27"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8" fontId="45"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8" fontId="45" fillId="0" borderId="0"/>
    <xf numFmtId="8" fontId="45" fillId="0" borderId="0"/>
    <xf numFmtId="44" fontId="8"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8" fontId="45"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8" fontId="45"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8" fontId="45"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3" fontId="49" fillId="0" borderId="0"/>
    <xf numFmtId="0" fontId="50" fillId="0" borderId="0"/>
    <xf numFmtId="0" fontId="20" fillId="0" borderId="0" applyNumberFormat="0" applyFill="0" applyBorder="0" applyAlignment="0" applyProtection="0"/>
    <xf numFmtId="0" fontId="33" fillId="0" borderId="0" applyNumberFormat="0" applyFill="0" applyBorder="0" applyAlignment="0" applyProtection="0"/>
    <xf numFmtId="0" fontId="13" fillId="6" borderId="0" applyNumberFormat="0" applyBorder="0" applyAlignment="0" applyProtection="0"/>
    <xf numFmtId="0" fontId="34" fillId="41" borderId="0" applyNumberFormat="0" applyBorder="0" applyAlignment="0" applyProtection="0"/>
    <xf numFmtId="0" fontId="10" fillId="0" borderId="32"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35" fillId="0" borderId="47"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11"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36" fillId="0" borderId="49" applyNumberFormat="0" applyFill="0" applyAlignment="0" applyProtection="0"/>
    <xf numFmtId="0" fontId="56" fillId="0" borderId="33" applyNumberFormat="0" applyFill="0" applyAlignment="0" applyProtection="0"/>
    <xf numFmtId="0" fontId="12" fillId="0" borderId="34"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1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37"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57" fillId="0" borderId="0" applyNumberFormat="0" applyFill="0" applyBorder="0" applyAlignment="0" applyProtection="0"/>
    <xf numFmtId="0" fontId="15" fillId="9" borderId="35" applyNumberFormat="0" applyAlignment="0" applyProtection="0"/>
    <xf numFmtId="0" fontId="15" fillId="48" borderId="35" applyNumberFormat="0" applyAlignment="0" applyProtection="0"/>
    <xf numFmtId="0" fontId="15" fillId="48" borderId="35" applyNumberFormat="0" applyAlignment="0" applyProtection="0"/>
    <xf numFmtId="0" fontId="38" fillId="38" borderId="45" applyNumberFormat="0" applyAlignment="0" applyProtection="0"/>
    <xf numFmtId="0" fontId="15" fillId="48" borderId="35" applyNumberFormat="0" applyAlignment="0" applyProtection="0"/>
    <xf numFmtId="0" fontId="38" fillId="38" borderId="45" applyNumberFormat="0" applyAlignment="0" applyProtection="0"/>
    <xf numFmtId="0" fontId="38" fillId="38" borderId="45" applyNumberFormat="0" applyAlignment="0" applyProtection="0"/>
    <xf numFmtId="0" fontId="38" fillId="38" borderId="45" applyNumberFormat="0" applyAlignment="0" applyProtection="0"/>
    <xf numFmtId="0" fontId="15" fillId="48" borderId="35" applyNumberFormat="0" applyAlignment="0" applyProtection="0"/>
    <xf numFmtId="0" fontId="15" fillId="48" borderId="35" applyNumberFormat="0" applyAlignment="0" applyProtection="0"/>
    <xf numFmtId="0" fontId="38" fillId="38" borderId="45" applyNumberFormat="0" applyAlignment="0" applyProtection="0"/>
    <xf numFmtId="0" fontId="18" fillId="0" borderId="37"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51" fillId="62" borderId="0" applyBorder="0"/>
    <xf numFmtId="0" fontId="23" fillId="8" borderId="0" applyNumberFormat="0" applyBorder="0" applyAlignment="0" applyProtection="0"/>
    <xf numFmtId="0" fontId="23" fillId="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168" fontId="45" fillId="0" borderId="0">
      <alignment horizontal="left" wrapText="1"/>
    </xf>
    <xf numFmtId="168" fontId="45" fillId="0" borderId="0">
      <alignment horizontal="left" wrapText="1"/>
    </xf>
    <xf numFmtId="168" fontId="45" fillId="0" borderId="0">
      <alignment horizontal="left" wrapText="1"/>
    </xf>
    <xf numFmtId="0" fontId="8" fillId="0" borderId="0"/>
    <xf numFmtId="168" fontId="45" fillId="0" borderId="0">
      <alignment horizontal="left" wrapText="1"/>
    </xf>
    <xf numFmtId="0" fontId="8" fillId="0" borderId="0"/>
    <xf numFmtId="0" fontId="8" fillId="0" borderId="0"/>
    <xf numFmtId="0" fontId="8" fillId="0" borderId="0"/>
    <xf numFmtId="168" fontId="45" fillId="0" borderId="0">
      <alignment horizontal="left" wrapText="1"/>
    </xf>
    <xf numFmtId="168" fontId="45" fillId="0" borderId="0">
      <alignment horizontal="left" wrapText="1"/>
    </xf>
    <xf numFmtId="168" fontId="45" fillId="0" borderId="0">
      <alignment horizontal="left" wrapText="1"/>
    </xf>
    <xf numFmtId="0" fontId="8" fillId="0" borderId="0"/>
    <xf numFmtId="168" fontId="45" fillId="0" borderId="0">
      <alignment horizontal="left" wrapText="1"/>
    </xf>
    <xf numFmtId="0" fontId="8" fillId="0" borderId="0"/>
    <xf numFmtId="0" fontId="8" fillId="0" borderId="0"/>
    <xf numFmtId="0" fontId="8" fillId="0" borderId="0"/>
    <xf numFmtId="0" fontId="45" fillId="0" borderId="0"/>
    <xf numFmtId="0" fontId="45" fillId="0" borderId="0"/>
    <xf numFmtId="0" fontId="45" fillId="0" borderId="0"/>
    <xf numFmtId="0" fontId="8" fillId="0" borderId="0"/>
    <xf numFmtId="0" fontId="8" fillId="0" borderId="0"/>
    <xf numFmtId="0" fontId="45" fillId="0" borderId="0"/>
    <xf numFmtId="168" fontId="8" fillId="0" borderId="0">
      <alignment horizontal="left" wrapText="1"/>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58" fillId="0" borderId="0"/>
    <xf numFmtId="0" fontId="58" fillId="0" borderId="0"/>
    <xf numFmtId="0" fontId="45" fillId="0" borderId="0"/>
    <xf numFmtId="0" fontId="8" fillId="0" borderId="0"/>
    <xf numFmtId="0" fontId="45" fillId="0" borderId="0"/>
    <xf numFmtId="0" fontId="45" fillId="0" borderId="0"/>
    <xf numFmtId="0" fontId="1" fillId="0" borderId="0"/>
    <xf numFmtId="168" fontId="8" fillId="0" borderId="0">
      <alignment horizontal="left" wrapText="1"/>
    </xf>
    <xf numFmtId="0" fontId="58" fillId="0" borderId="0"/>
    <xf numFmtId="0" fontId="58" fillId="0" borderId="0"/>
    <xf numFmtId="0" fontId="45" fillId="0" borderId="0"/>
    <xf numFmtId="0" fontId="1" fillId="0" borderId="0"/>
    <xf numFmtId="0" fontId="4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45" fillId="0" borderId="0"/>
    <xf numFmtId="0" fontId="8" fillId="0" borderId="0"/>
    <xf numFmtId="0" fontId="45" fillId="0" borderId="0"/>
    <xf numFmtId="0" fontId="45" fillId="0" borderId="0"/>
    <xf numFmtId="0" fontId="45" fillId="0" borderId="0"/>
    <xf numFmtId="0" fontId="45" fillId="0" borderId="0"/>
    <xf numFmtId="0" fontId="45" fillId="0" borderId="0"/>
    <xf numFmtId="0" fontId="45" fillId="0" borderId="0"/>
    <xf numFmtId="0" fontId="8" fillId="0" borderId="0"/>
    <xf numFmtId="0" fontId="8" fillId="0" borderId="0"/>
    <xf numFmtId="0" fontId="8" fillId="0" borderId="0"/>
    <xf numFmtId="0" fontId="8" fillId="0" borderId="0"/>
    <xf numFmtId="0" fontId="45" fillId="0" borderId="0"/>
    <xf numFmtId="0" fontId="8" fillId="0" borderId="0"/>
    <xf numFmtId="0" fontId="8" fillId="0" borderId="0"/>
    <xf numFmtId="0" fontId="58" fillId="0" borderId="0"/>
    <xf numFmtId="0" fontId="58" fillId="0" borderId="0"/>
    <xf numFmtId="0" fontId="45" fillId="0" borderId="0"/>
    <xf numFmtId="0" fontId="52" fillId="0" borderId="0"/>
    <xf numFmtId="0" fontId="45" fillId="0" borderId="0"/>
    <xf numFmtId="0" fontId="45" fillId="0" borderId="0"/>
    <xf numFmtId="0" fontId="58" fillId="0" borderId="0"/>
    <xf numFmtId="168" fontId="8" fillId="0" borderId="0">
      <alignment horizontal="left" wrapText="1"/>
    </xf>
    <xf numFmtId="0" fontId="45" fillId="0" borderId="0"/>
    <xf numFmtId="0" fontId="45" fillId="0" borderId="0"/>
    <xf numFmtId="0" fontId="45" fillId="0" borderId="0"/>
    <xf numFmtId="0" fontId="5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5" fillId="0" borderId="0"/>
    <xf numFmtId="0" fontId="8" fillId="0" borderId="0"/>
    <xf numFmtId="0" fontId="45" fillId="0" borderId="0"/>
    <xf numFmtId="168" fontId="45" fillId="0" borderId="0">
      <alignment horizontal="left" wrapText="1"/>
    </xf>
    <xf numFmtId="168" fontId="45" fillId="0" borderId="0">
      <alignment horizontal="left" wrapText="1"/>
    </xf>
    <xf numFmtId="0" fontId="8" fillId="0" borderId="0"/>
    <xf numFmtId="0" fontId="8" fillId="0" borderId="0"/>
    <xf numFmtId="0" fontId="8" fillId="0" borderId="0"/>
    <xf numFmtId="0" fontId="8" fillId="0" borderId="0"/>
    <xf numFmtId="0" fontId="45" fillId="0" borderId="0"/>
    <xf numFmtId="0" fontId="45" fillId="0" borderId="0"/>
    <xf numFmtId="0" fontId="8" fillId="0" borderId="0"/>
    <xf numFmtId="168" fontId="45" fillId="0" borderId="0">
      <alignment horizontal="left" wrapText="1"/>
    </xf>
    <xf numFmtId="168" fontId="45" fillId="0" borderId="0">
      <alignment horizontal="left" wrapText="1"/>
    </xf>
    <xf numFmtId="168" fontId="8" fillId="0" borderId="0">
      <alignment horizontal="left" wrapText="1"/>
    </xf>
    <xf numFmtId="168" fontId="8" fillId="0" borderId="0">
      <alignment horizontal="left" wrapText="1"/>
    </xf>
    <xf numFmtId="168" fontId="8" fillId="0" borderId="0">
      <alignment horizontal="left" wrapText="1"/>
    </xf>
    <xf numFmtId="0" fontId="8" fillId="0" borderId="0"/>
    <xf numFmtId="0" fontId="45" fillId="0" borderId="0"/>
    <xf numFmtId="0" fontId="45" fillId="0" borderId="0"/>
    <xf numFmtId="0" fontId="45" fillId="0" borderId="0"/>
    <xf numFmtId="0" fontId="45" fillId="0" borderId="0"/>
    <xf numFmtId="0" fontId="8" fillId="0" borderId="0"/>
    <xf numFmtId="0" fontId="8" fillId="0" borderId="0"/>
    <xf numFmtId="0" fontId="45" fillId="0" borderId="0"/>
    <xf numFmtId="0" fontId="8" fillId="0" borderId="0"/>
    <xf numFmtId="0" fontId="8"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7" fillId="0" borderId="0"/>
    <xf numFmtId="0" fontId="8" fillId="0" borderId="0"/>
    <xf numFmtId="0" fontId="45" fillId="0" borderId="0"/>
    <xf numFmtId="168" fontId="45" fillId="0" borderId="0">
      <alignment horizontal="left" wrapText="1"/>
    </xf>
    <xf numFmtId="0" fontId="8" fillId="0" borderId="0"/>
    <xf numFmtId="0" fontId="8" fillId="0" borderId="0"/>
    <xf numFmtId="0" fontId="8" fillId="0" borderId="0"/>
    <xf numFmtId="0" fontId="45" fillId="0" borderId="0"/>
    <xf numFmtId="0" fontId="45" fillId="0" borderId="0"/>
    <xf numFmtId="0" fontId="52" fillId="0" borderId="0"/>
    <xf numFmtId="0" fontId="52" fillId="0" borderId="0"/>
    <xf numFmtId="168" fontId="8" fillId="0" borderId="0">
      <alignment horizontal="left" wrapText="1"/>
    </xf>
    <xf numFmtId="0" fontId="45" fillId="0" borderId="0"/>
    <xf numFmtId="168" fontId="45" fillId="0" borderId="0">
      <alignment horizontal="left" wrapText="1"/>
    </xf>
    <xf numFmtId="168" fontId="45" fillId="0" borderId="0">
      <alignment horizontal="left" wrapText="1"/>
    </xf>
    <xf numFmtId="168" fontId="45" fillId="0" borderId="0">
      <alignment horizontal="left" wrapText="1"/>
    </xf>
    <xf numFmtId="168" fontId="45" fillId="0" borderId="0">
      <alignment horizontal="left" wrapText="1"/>
    </xf>
    <xf numFmtId="0" fontId="8" fillId="0" borderId="0"/>
    <xf numFmtId="0" fontId="52" fillId="0" borderId="0"/>
    <xf numFmtId="0" fontId="8" fillId="0" borderId="0"/>
    <xf numFmtId="0" fontId="8" fillId="0" borderId="0"/>
    <xf numFmtId="0" fontId="8" fillId="0" borderId="0"/>
    <xf numFmtId="0" fontId="8" fillId="0" borderId="0"/>
    <xf numFmtId="168" fontId="45" fillId="0" borderId="0">
      <alignment horizontal="left" wrapText="1"/>
    </xf>
    <xf numFmtId="168" fontId="45" fillId="0" borderId="0">
      <alignment horizontal="left" wrapText="1"/>
    </xf>
    <xf numFmtId="168" fontId="45" fillId="0" borderId="0">
      <alignment horizontal="left" wrapText="1"/>
    </xf>
    <xf numFmtId="168" fontId="45" fillId="0" borderId="0">
      <alignment horizontal="left" wrapText="1"/>
    </xf>
    <xf numFmtId="0" fontId="8" fillId="0" borderId="0"/>
    <xf numFmtId="0" fontId="8" fillId="0" borderId="0"/>
    <xf numFmtId="0" fontId="8" fillId="0" borderId="0"/>
    <xf numFmtId="0" fontId="27" fillId="0" borderId="0"/>
    <xf numFmtId="0" fontId="27" fillId="0" borderId="0"/>
    <xf numFmtId="0" fontId="8" fillId="0" borderId="0"/>
    <xf numFmtId="0" fontId="8" fillId="0" borderId="0"/>
    <xf numFmtId="0" fontId="8" fillId="0" borderId="0"/>
    <xf numFmtId="0" fontId="1" fillId="0" borderId="0"/>
    <xf numFmtId="168" fontId="45" fillId="0" borderId="0">
      <alignment horizontal="left" wrapText="1"/>
    </xf>
    <xf numFmtId="168" fontId="45" fillId="0" borderId="0">
      <alignment horizontal="left" wrapText="1"/>
    </xf>
    <xf numFmtId="168" fontId="45" fillId="0" borderId="0">
      <alignment horizontal="left" wrapText="1"/>
    </xf>
    <xf numFmtId="168" fontId="45" fillId="0" borderId="0">
      <alignment horizontal="left" wrapText="1"/>
    </xf>
    <xf numFmtId="0" fontId="8" fillId="0" borderId="0"/>
    <xf numFmtId="0" fontId="45" fillId="0" borderId="0"/>
    <xf numFmtId="0" fontId="45" fillId="0" borderId="0"/>
    <xf numFmtId="0" fontId="8" fillId="0" borderId="0"/>
    <xf numFmtId="0" fontId="8" fillId="0" borderId="0"/>
    <xf numFmtId="0" fontId="8" fillId="0" borderId="0"/>
    <xf numFmtId="0" fontId="25" fillId="12" borderId="39" applyNumberFormat="0" applyFont="0" applyAlignment="0" applyProtection="0"/>
    <xf numFmtId="0" fontId="25" fillId="12" borderId="39" applyNumberFormat="0" applyFont="0" applyAlignment="0" applyProtection="0"/>
    <xf numFmtId="0" fontId="25" fillId="12" borderId="39" applyNumberFormat="0" applyFont="0" applyAlignment="0" applyProtection="0"/>
    <xf numFmtId="0" fontId="25" fillId="42" borderId="53" applyNumberFormat="0" applyFont="0" applyAlignment="0" applyProtection="0"/>
    <xf numFmtId="0" fontId="25" fillId="42" borderId="53" applyNumberFormat="0" applyFont="0" applyAlignment="0" applyProtection="0"/>
    <xf numFmtId="0" fontId="25" fillId="42" borderId="53" applyNumberFormat="0" applyFont="0" applyAlignment="0" applyProtection="0"/>
    <xf numFmtId="0" fontId="25" fillId="12" borderId="39" applyNumberFormat="0" applyFont="0" applyAlignment="0" applyProtection="0"/>
    <xf numFmtId="0" fontId="25" fillId="12" borderId="39" applyNumberFormat="0" applyFont="0" applyAlignment="0" applyProtection="0"/>
    <xf numFmtId="0" fontId="25" fillId="42" borderId="53" applyNumberFormat="0" applyFont="0" applyAlignment="0" applyProtection="0"/>
    <xf numFmtId="0" fontId="25" fillId="42" borderId="53" applyNumberFormat="0" applyFont="0" applyAlignment="0" applyProtection="0"/>
    <xf numFmtId="0" fontId="16" fillId="10" borderId="36" applyNumberFormat="0" applyAlignment="0" applyProtection="0"/>
    <xf numFmtId="0" fontId="16" fillId="59" borderId="36" applyNumberFormat="0" applyAlignment="0" applyProtection="0"/>
    <xf numFmtId="0" fontId="16" fillId="59" borderId="36" applyNumberFormat="0" applyAlignment="0" applyProtection="0"/>
    <xf numFmtId="0" fontId="41" fillId="46" borderId="54" applyNumberFormat="0" applyAlignment="0" applyProtection="0"/>
    <xf numFmtId="0" fontId="41" fillId="46" borderId="54" applyNumberFormat="0" applyAlignment="0" applyProtection="0"/>
    <xf numFmtId="0" fontId="41" fillId="46" borderId="54" applyNumberFormat="0" applyAlignment="0" applyProtection="0"/>
    <xf numFmtId="0" fontId="16" fillId="59" borderId="36" applyNumberFormat="0" applyAlignment="0" applyProtection="0"/>
    <xf numFmtId="9" fontId="28" fillId="0" borderId="0"/>
    <xf numFmtId="9" fontId="28" fillId="0" borderId="0"/>
    <xf numFmtId="9" fontId="28" fillId="0" borderId="0"/>
    <xf numFmtId="167" fontId="28" fillId="0" borderId="0"/>
    <xf numFmtId="167" fontId="28" fillId="0" borderId="0"/>
    <xf numFmtId="167" fontId="28" fillId="0" borderId="0"/>
    <xf numFmtId="10" fontId="28" fillId="0" borderId="0"/>
    <xf numFmtId="10" fontId="28" fillId="0" borderId="0"/>
    <xf numFmtId="10" fontId="28" fillId="0" borderId="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42"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 fillId="0" borderId="40" applyNumberFormat="0" applyFill="0" applyAlignment="0" applyProtection="0"/>
    <xf numFmtId="0" fontId="2" fillId="0" borderId="56" applyNumberFormat="0" applyFill="0" applyAlignment="0" applyProtection="0"/>
    <xf numFmtId="0" fontId="2" fillId="0" borderId="56" applyNumberFormat="0" applyFill="0" applyAlignment="0" applyProtection="0"/>
    <xf numFmtId="0" fontId="26" fillId="0" borderId="55" applyNumberFormat="0" applyFill="0" applyAlignment="0" applyProtection="0"/>
    <xf numFmtId="0" fontId="26" fillId="0" borderId="55" applyNumberFormat="0" applyFill="0" applyAlignment="0" applyProtection="0"/>
    <xf numFmtId="0" fontId="26" fillId="0" borderId="55" applyNumberFormat="0" applyFill="0" applyAlignment="0" applyProtection="0"/>
    <xf numFmtId="0" fontId="2" fillId="0" borderId="56" applyNumberFormat="0" applyFill="0" applyAlignment="0" applyProtection="0"/>
    <xf numFmtId="0" fontId="19" fillId="0" borderId="0" applyNumberFormat="0" applyFill="0" applyBorder="0" applyAlignment="0" applyProtection="0"/>
    <xf numFmtId="0" fontId="43" fillId="0" borderId="0" applyNumberFormat="0" applyFill="0" applyBorder="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cellStyleXfs>
  <cellXfs count="154">
    <xf numFmtId="0" fontId="0" fillId="0" borderId="0" xfId="0"/>
    <xf numFmtId="0" fontId="2" fillId="0" borderId="0" xfId="0" applyFont="1"/>
    <xf numFmtId="0" fontId="0" fillId="0" borderId="0" xfId="0" quotePrefix="1" applyAlignment="1">
      <alignment horizontal="right"/>
    </xf>
    <xf numFmtId="0" fontId="2" fillId="0" borderId="0" xfId="0" applyFont="1" applyAlignment="1">
      <alignment wrapText="1"/>
    </xf>
    <xf numFmtId="10" fontId="0" fillId="0" borderId="0" xfId="3" applyNumberFormat="1" applyFont="1" applyAlignment="1">
      <alignment horizontal="right"/>
    </xf>
    <xf numFmtId="10" fontId="0" fillId="0" borderId="0" xfId="3" applyNumberFormat="1" applyFont="1"/>
    <xf numFmtId="164" fontId="0" fillId="0" borderId="0" xfId="2" applyNumberFormat="1" applyFont="1"/>
    <xf numFmtId="164" fontId="4" fillId="0" borderId="0" xfId="2" applyNumberFormat="1" applyFont="1" applyBorder="1" applyAlignment="1">
      <alignment horizontal="center" vertical="center" wrapText="1"/>
    </xf>
    <xf numFmtId="17" fontId="0" fillId="0" borderId="0" xfId="0" applyNumberFormat="1"/>
    <xf numFmtId="165" fontId="0" fillId="0" borderId="0" xfId="1" applyNumberFormat="1" applyFont="1"/>
    <xf numFmtId="0" fontId="0" fillId="0" borderId="0" xfId="0" quotePrefix="1"/>
    <xf numFmtId="0" fontId="0" fillId="0" borderId="0" xfId="0" applyAlignment="1">
      <alignment horizontal="left" indent="1"/>
    </xf>
    <xf numFmtId="0" fontId="0" fillId="0" borderId="4" xfId="0" applyBorder="1"/>
    <xf numFmtId="0" fontId="0" fillId="0" borderId="5" xfId="0" quotePrefix="1" applyBorder="1"/>
    <xf numFmtId="0" fontId="0" fillId="0" borderId="6" xfId="0" applyBorder="1"/>
    <xf numFmtId="0" fontId="0" fillId="0" borderId="15" xfId="0" applyBorder="1"/>
    <xf numFmtId="0" fontId="0" fillId="0" borderId="16" xfId="0" applyBorder="1"/>
    <xf numFmtId="0" fontId="5" fillId="3" borderId="0" xfId="0" applyFont="1" applyFill="1"/>
    <xf numFmtId="0" fontId="6" fillId="3" borderId="0" xfId="0" applyFont="1" applyFill="1"/>
    <xf numFmtId="0" fontId="5" fillId="3" borderId="0" xfId="0" applyFont="1" applyFill="1" applyAlignment="1">
      <alignment wrapText="1"/>
    </xf>
    <xf numFmtId="0" fontId="0" fillId="0" borderId="0" xfId="0" quotePrefix="1" applyAlignment="1">
      <alignment horizontal="left"/>
    </xf>
    <xf numFmtId="0" fontId="0" fillId="0" borderId="4" xfId="0" quotePrefix="1" applyBorder="1" applyAlignment="1">
      <alignment horizontal="left"/>
    </xf>
    <xf numFmtId="0" fontId="2" fillId="0" borderId="5" xfId="0" quotePrefix="1" applyFont="1" applyBorder="1" applyAlignment="1">
      <alignment horizontal="left"/>
    </xf>
    <xf numFmtId="0" fontId="0" fillId="0" borderId="5" xfId="0" quotePrefix="1" applyBorder="1" applyAlignment="1">
      <alignment horizontal="left"/>
    </xf>
    <xf numFmtId="0" fontId="0" fillId="0" borderId="6" xfId="0" quotePrefix="1" applyBorder="1" applyAlignment="1">
      <alignment horizontal="left"/>
    </xf>
    <xf numFmtId="0" fontId="0" fillId="0" borderId="4" xfId="0" applyBorder="1" applyAlignment="1">
      <alignment horizontal="left"/>
    </xf>
    <xf numFmtId="0" fontId="0" fillId="0" borderId="1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1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8" xfId="0" applyBorder="1"/>
    <xf numFmtId="0" fontId="7" fillId="4" borderId="9" xfId="9" applyFont="1" applyFill="1" applyBorder="1" applyAlignment="1">
      <alignment horizontal="center"/>
    </xf>
    <xf numFmtId="0" fontId="7" fillId="4" borderId="12" xfId="9" applyFont="1" applyFill="1" applyBorder="1" applyAlignment="1">
      <alignment horizontal="center" vertical="center"/>
    </xf>
    <xf numFmtId="0" fontId="7" fillId="4" borderId="24" xfId="9" applyFont="1" applyFill="1" applyBorder="1" applyAlignment="1">
      <alignment vertical="center"/>
    </xf>
    <xf numFmtId="0" fontId="7" fillId="4" borderId="14" xfId="9" applyFont="1" applyFill="1" applyBorder="1" applyAlignment="1">
      <alignment horizontal="center" vertical="center"/>
    </xf>
    <xf numFmtId="0" fontId="7" fillId="4" borderId="25" xfId="9" applyFont="1" applyFill="1" applyBorder="1" applyAlignment="1">
      <alignment horizontal="center" vertical="center"/>
    </xf>
    <xf numFmtId="0" fontId="7" fillId="4" borderId="23" xfId="9" applyFont="1" applyFill="1" applyBorder="1" applyAlignment="1">
      <alignment horizontal="right" vertical="center" wrapText="1"/>
    </xf>
    <xf numFmtId="0" fontId="7" fillId="4" borderId="24" xfId="9" applyFont="1" applyFill="1" applyBorder="1" applyAlignment="1">
      <alignment horizontal="left" vertical="center"/>
    </xf>
    <xf numFmtId="0" fontId="7" fillId="4" borderId="24" xfId="9" applyFont="1" applyFill="1" applyBorder="1" applyAlignment="1">
      <alignment horizontal="left" vertical="center" wrapText="1"/>
    </xf>
    <xf numFmtId="0" fontId="7" fillId="4" borderId="23" xfId="9" applyFont="1" applyFill="1" applyBorder="1" applyAlignment="1">
      <alignment horizontal="right" vertical="center"/>
    </xf>
    <xf numFmtId="0" fontId="7" fillId="4" borderId="26" xfId="9" applyFont="1" applyFill="1" applyBorder="1" applyAlignment="1">
      <alignment horizontal="right" vertical="center"/>
    </xf>
    <xf numFmtId="0" fontId="7" fillId="4" borderId="27" xfId="9" applyFont="1" applyFill="1" applyBorder="1" applyAlignment="1">
      <alignment horizontal="left" vertical="center"/>
    </xf>
    <xf numFmtId="0" fontId="2" fillId="0" borderId="15" xfId="0" applyFont="1" applyBorder="1" applyAlignment="1">
      <alignment horizontal="center" vertical="center"/>
    </xf>
    <xf numFmtId="0" fontId="2" fillId="0" borderId="8" xfId="0" applyFont="1" applyBorder="1"/>
    <xf numFmtId="0" fontId="0" fillId="0" borderId="4" xfId="0" quotePrefix="1" applyBorder="1"/>
    <xf numFmtId="0" fontId="2" fillId="0" borderId="17" xfId="0" applyFont="1" applyBorder="1"/>
    <xf numFmtId="0" fontId="0" fillId="0" borderId="7" xfId="0" quotePrefix="1" applyBorder="1" applyAlignment="1">
      <alignment horizontal="left"/>
    </xf>
    <xf numFmtId="0" fontId="0" fillId="0" borderId="5" xfId="0" applyBorder="1" applyAlignment="1">
      <alignment horizontal="left"/>
    </xf>
    <xf numFmtId="0" fontId="0" fillId="0" borderId="30" xfId="0" applyBorder="1"/>
    <xf numFmtId="0" fontId="0" fillId="0" borderId="29" xfId="0" applyBorder="1"/>
    <xf numFmtId="0" fontId="0" fillId="0" borderId="31" xfId="0" applyBorder="1"/>
    <xf numFmtId="0" fontId="0" fillId="0" borderId="18" xfId="0" quotePrefix="1" applyBorder="1"/>
    <xf numFmtId="0" fontId="7" fillId="4" borderId="21" xfId="9" applyFont="1" applyFill="1" applyBorder="1" applyAlignment="1">
      <alignment horizontal="center"/>
    </xf>
    <xf numFmtId="0" fontId="7" fillId="4" borderId="22" xfId="9" applyFont="1" applyFill="1" applyBorder="1" applyAlignment="1">
      <alignment horizontal="center"/>
    </xf>
    <xf numFmtId="0" fontId="2" fillId="0" borderId="5" xfId="0" applyFont="1" applyBorder="1" applyAlignment="1">
      <alignment horizontal="left"/>
    </xf>
    <xf numFmtId="0" fontId="0" fillId="0" borderId="42" xfId="0" applyBorder="1"/>
    <xf numFmtId="165" fontId="0" fillId="0" borderId="42" xfId="1" applyNumberFormat="1" applyFont="1" applyBorder="1"/>
    <xf numFmtId="0" fontId="0" fillId="0" borderId="43" xfId="0" applyBorder="1"/>
    <xf numFmtId="165" fontId="0" fillId="0" borderId="43" xfId="1" applyNumberFormat="1" applyFont="1" applyBorder="1"/>
    <xf numFmtId="0" fontId="0" fillId="0" borderId="44" xfId="0" applyBorder="1"/>
    <xf numFmtId="165" fontId="0" fillId="0" borderId="44" xfId="1" applyNumberFormat="1" applyFont="1" applyBorder="1"/>
    <xf numFmtId="0" fontId="0" fillId="0" borderId="43" xfId="0" quotePrefix="1" applyBorder="1"/>
    <xf numFmtId="0" fontId="5" fillId="3" borderId="0" xfId="0" applyFont="1" applyFill="1" applyAlignment="1">
      <alignment horizontal="left"/>
    </xf>
    <xf numFmtId="0" fontId="0" fillId="0" borderId="42" xfId="0" quotePrefix="1" applyBorder="1" applyAlignment="1">
      <alignment horizontal="left"/>
    </xf>
    <xf numFmtId="0" fontId="0" fillId="0" borderId="43" xfId="0" quotePrefix="1" applyBorder="1" applyAlignment="1">
      <alignment horizontal="left"/>
    </xf>
    <xf numFmtId="0" fontId="0" fillId="0" borderId="44" xfId="0" quotePrefix="1" applyBorder="1" applyAlignment="1">
      <alignment horizontal="left"/>
    </xf>
    <xf numFmtId="0" fontId="21" fillId="0" borderId="0" xfId="22" applyAlignment="1">
      <alignment horizontal="left"/>
    </xf>
    <xf numFmtId="0" fontId="9" fillId="0" borderId="60" xfId="9" applyFont="1" applyBorder="1" applyAlignment="1">
      <alignment vertical="center" wrapText="1"/>
    </xf>
    <xf numFmtId="10" fontId="0" fillId="0" borderId="60" xfId="3" applyNumberFormat="1" applyFont="1" applyFill="1" applyBorder="1"/>
    <xf numFmtId="0" fontId="7" fillId="0" borderId="66" xfId="0" applyFont="1" applyBorder="1" applyAlignment="1">
      <alignment horizontal="left" vertical="center" wrapText="1"/>
    </xf>
    <xf numFmtId="10" fontId="0" fillId="0" borderId="74" xfId="3" applyNumberFormat="1" applyFont="1" applyFill="1" applyBorder="1" applyAlignment="1">
      <alignment horizontal="right"/>
    </xf>
    <xf numFmtId="0" fontId="0" fillId="0" borderId="0" xfId="0" applyAlignment="1">
      <alignment horizontal="center" wrapText="1"/>
    </xf>
    <xf numFmtId="0" fontId="9" fillId="0" borderId="73" xfId="9" applyFont="1" applyBorder="1" applyAlignment="1">
      <alignment vertical="center" wrapText="1"/>
    </xf>
    <xf numFmtId="0" fontId="0" fillId="0" borderId="60" xfId="0" applyBorder="1" applyAlignment="1">
      <alignment horizontal="right"/>
    </xf>
    <xf numFmtId="0" fontId="9" fillId="0" borderId="71" xfId="9" applyFont="1" applyBorder="1" applyAlignment="1">
      <alignment vertical="center" wrapText="1"/>
    </xf>
    <xf numFmtId="10" fontId="0" fillId="0" borderId="73" xfId="3" applyNumberFormat="1" applyFont="1" applyBorder="1"/>
    <xf numFmtId="0" fontId="9" fillId="0" borderId="58" xfId="9" applyFont="1" applyBorder="1" applyAlignment="1">
      <alignment horizontal="left" vertical="center" wrapText="1"/>
    </xf>
    <xf numFmtId="10" fontId="0" fillId="0" borderId="71" xfId="3" applyNumberFormat="1" applyFont="1" applyFill="1" applyBorder="1"/>
    <xf numFmtId="165" fontId="5" fillId="3" borderId="0" xfId="1" applyNumberFormat="1" applyFont="1" applyFill="1" applyAlignment="1">
      <alignment wrapText="1"/>
    </xf>
    <xf numFmtId="0" fontId="0" fillId="0" borderId="79" xfId="2" applyNumberFormat="1" applyFont="1" applyFill="1" applyBorder="1"/>
    <xf numFmtId="0" fontId="9" fillId="0" borderId="58" xfId="9" applyFont="1" applyBorder="1" applyAlignment="1">
      <alignment vertical="center" wrapText="1"/>
    </xf>
    <xf numFmtId="10" fontId="2" fillId="0" borderId="64" xfId="3" applyNumberFormat="1" applyFont="1" applyFill="1" applyBorder="1" applyAlignment="1">
      <alignment horizontal="left" vertical="center" wrapText="1"/>
    </xf>
    <xf numFmtId="10" fontId="0" fillId="0" borderId="60" xfId="3" applyNumberFormat="1" applyFont="1" applyBorder="1"/>
    <xf numFmtId="0" fontId="9" fillId="0" borderId="72" xfId="9" applyFont="1" applyBorder="1" applyAlignment="1">
      <alignment vertical="center" wrapText="1"/>
    </xf>
    <xf numFmtId="0" fontId="9" fillId="0" borderId="71" xfId="9" applyFont="1" applyBorder="1" applyAlignment="1">
      <alignment vertical="center"/>
    </xf>
    <xf numFmtId="0" fontId="2" fillId="5" borderId="77" xfId="0" applyFont="1" applyFill="1" applyBorder="1" applyAlignment="1">
      <alignment horizontal="center" vertical="center" wrapText="1"/>
    </xf>
    <xf numFmtId="164" fontId="5" fillId="3" borderId="0" xfId="2" applyNumberFormat="1" applyFont="1" applyFill="1" applyAlignment="1">
      <alignment wrapText="1"/>
    </xf>
    <xf numFmtId="164" fontId="2" fillId="0" borderId="64" xfId="2" applyNumberFormat="1" applyFont="1" applyFill="1" applyBorder="1" applyAlignment="1">
      <alignment horizontal="left" vertical="center" wrapText="1"/>
    </xf>
    <xf numFmtId="0" fontId="9" fillId="0" borderId="74" xfId="9" applyFont="1" applyBorder="1" applyAlignment="1">
      <alignment horizontal="left" vertical="center" wrapText="1"/>
    </xf>
    <xf numFmtId="0" fontId="0" fillId="0" borderId="78" xfId="2" applyNumberFormat="1" applyFont="1" applyFill="1" applyBorder="1"/>
    <xf numFmtId="0" fontId="9" fillId="0" borderId="57" xfId="9" applyFont="1" applyBorder="1" applyAlignment="1">
      <alignment vertical="center" wrapText="1"/>
    </xf>
    <xf numFmtId="10" fontId="0" fillId="0" borderId="71" xfId="3" applyNumberFormat="1" applyFont="1" applyFill="1" applyBorder="1" applyAlignment="1">
      <alignment horizontal="right"/>
    </xf>
    <xf numFmtId="0" fontId="2" fillId="5" borderId="76" xfId="0" applyFont="1" applyFill="1" applyBorder="1" applyAlignment="1">
      <alignment horizontal="center" vertical="center" wrapText="1"/>
    </xf>
    <xf numFmtId="0" fontId="2" fillId="5" borderId="75" xfId="0" applyFont="1" applyFill="1" applyBorder="1" applyAlignment="1">
      <alignment horizontal="center" vertical="center" wrapText="1"/>
    </xf>
    <xf numFmtId="0" fontId="9" fillId="0" borderId="70" xfId="9" applyFont="1" applyBorder="1" applyAlignment="1">
      <alignment vertical="center"/>
    </xf>
    <xf numFmtId="0" fontId="2" fillId="4" borderId="13" xfId="0" applyFont="1" applyFill="1" applyBorder="1" applyAlignment="1">
      <alignment horizontal="center"/>
    </xf>
    <xf numFmtId="0" fontId="2" fillId="4" borderId="1" xfId="0" applyFont="1" applyFill="1" applyBorder="1" applyAlignment="1">
      <alignment horizontal="center"/>
    </xf>
    <xf numFmtId="0" fontId="0" fillId="0" borderId="73" xfId="0" applyBorder="1" applyAlignment="1">
      <alignment horizontal="right"/>
    </xf>
    <xf numFmtId="0" fontId="9" fillId="0" borderId="60" xfId="9" applyFont="1" applyBorder="1" applyAlignment="1">
      <alignment horizontal="left" vertical="center" wrapText="1"/>
    </xf>
    <xf numFmtId="0" fontId="7" fillId="0" borderId="64" xfId="0" applyFont="1" applyBorder="1" applyAlignment="1">
      <alignment horizontal="left" vertical="center" wrapText="1"/>
    </xf>
    <xf numFmtId="0" fontId="0" fillId="0" borderId="67" xfId="0" applyBorder="1" applyAlignment="1">
      <alignment horizontal="left" vertical="center"/>
    </xf>
    <xf numFmtId="0" fontId="2" fillId="0" borderId="66" xfId="0" applyFont="1" applyBorder="1" applyAlignment="1">
      <alignment horizontal="left" vertical="center" wrapText="1"/>
    </xf>
    <xf numFmtId="0" fontId="0" fillId="0" borderId="60" xfId="0" applyBorder="1" applyAlignment="1">
      <alignment horizontal="left" vertical="center"/>
    </xf>
    <xf numFmtId="0" fontId="2" fillId="0" borderId="64" xfId="0" applyFont="1" applyBorder="1" applyAlignment="1">
      <alignment horizontal="left" vertical="center" wrapText="1"/>
    </xf>
    <xf numFmtId="0" fontId="0" fillId="0" borderId="69" xfId="0" applyBorder="1" applyAlignment="1">
      <alignment wrapText="1"/>
    </xf>
    <xf numFmtId="0" fontId="0" fillId="0" borderId="65" xfId="0" applyBorder="1" applyAlignment="1">
      <alignment wrapText="1"/>
    </xf>
    <xf numFmtId="0" fontId="0" fillId="0" borderId="68" xfId="0" applyBorder="1" applyAlignment="1">
      <alignment wrapText="1"/>
    </xf>
    <xf numFmtId="10" fontId="0" fillId="0" borderId="0" xfId="0" applyNumberFormat="1"/>
    <xf numFmtId="0" fontId="2" fillId="2" borderId="63" xfId="0" applyFont="1" applyFill="1" applyBorder="1"/>
    <xf numFmtId="0" fontId="2" fillId="2" borderId="62" xfId="0" applyFont="1" applyFill="1" applyBorder="1"/>
    <xf numFmtId="0" fontId="2" fillId="2" borderId="61" xfId="0" applyFont="1" applyFill="1" applyBorder="1"/>
    <xf numFmtId="0" fontId="59" fillId="0" borderId="0" xfId="0" applyFont="1" applyAlignment="1">
      <alignment vertical="center"/>
    </xf>
    <xf numFmtId="0" fontId="0" fillId="3" borderId="0" xfId="0" applyFill="1"/>
    <xf numFmtId="0" fontId="7" fillId="4" borderId="20" xfId="9" applyFont="1" applyFill="1" applyBorder="1" applyAlignment="1">
      <alignment horizontal="centerContinuous" vertical="center"/>
    </xf>
    <xf numFmtId="0" fontId="7" fillId="4" borderId="19" xfId="9" applyFont="1" applyFill="1" applyBorder="1" applyAlignment="1">
      <alignment horizontal="centerContinuous" vertical="center"/>
    </xf>
    <xf numFmtId="0" fontId="5" fillId="3" borderId="0" xfId="9" applyFont="1" applyFill="1" applyAlignment="1">
      <alignment horizontal="left"/>
    </xf>
    <xf numFmtId="0" fontId="5" fillId="3" borderId="0" xfId="9" applyFont="1" applyFill="1" applyAlignment="1">
      <alignment horizontal="left" wrapText="1"/>
    </xf>
    <xf numFmtId="0" fontId="5" fillId="3" borderId="0" xfId="0" applyFont="1" applyFill="1" applyAlignment="1">
      <alignment horizontal="centerContinuous" vertical="top" wrapText="1"/>
    </xf>
    <xf numFmtId="0" fontId="5" fillId="3" borderId="0" xfId="0" applyFont="1" applyFill="1" applyAlignment="1">
      <alignment horizontal="left" vertical="top"/>
    </xf>
    <xf numFmtId="0" fontId="2" fillId="4" borderId="14" xfId="0" applyFont="1" applyFill="1" applyBorder="1" applyAlignment="1">
      <alignment horizontal="center" vertical="center"/>
    </xf>
    <xf numFmtId="0" fontId="0" fillId="4" borderId="13" xfId="0" applyFill="1" applyBorder="1" applyAlignment="1">
      <alignment vertical="center"/>
    </xf>
    <xf numFmtId="0" fontId="2" fillId="4" borderId="11" xfId="0" applyFont="1" applyFill="1" applyBorder="1" applyAlignment="1">
      <alignment horizontal="center"/>
    </xf>
    <xf numFmtId="0" fontId="2" fillId="4" borderId="10" xfId="0" applyFont="1" applyFill="1" applyBorder="1" applyAlignment="1">
      <alignment horizontal="center"/>
    </xf>
    <xf numFmtId="0" fontId="2" fillId="4" borderId="9" xfId="0" applyFont="1" applyFill="1" applyBorder="1" applyAlignment="1">
      <alignment horizontal="center"/>
    </xf>
    <xf numFmtId="0" fontId="2" fillId="4" borderId="25" xfId="0" applyFont="1" applyFill="1" applyBorder="1" applyAlignment="1">
      <alignment horizontal="center"/>
    </xf>
    <xf numFmtId="0" fontId="2" fillId="4" borderId="41" xfId="0" applyFont="1" applyFill="1" applyBorder="1" applyAlignment="1">
      <alignment horizontal="center"/>
    </xf>
    <xf numFmtId="0" fontId="2" fillId="4" borderId="15" xfId="0" applyFont="1" applyFill="1" applyBorder="1" applyAlignment="1">
      <alignment horizontal="center"/>
    </xf>
    <xf numFmtId="0" fontId="2" fillId="4" borderId="4" xfId="0" applyFont="1" applyFill="1" applyBorder="1" applyAlignment="1">
      <alignment horizontal="center"/>
    </xf>
    <xf numFmtId="0" fontId="2" fillId="4" borderId="3" xfId="0" applyFont="1" applyFill="1" applyBorder="1" applyAlignment="1">
      <alignment horizontal="center"/>
    </xf>
    <xf numFmtId="0" fontId="2" fillId="4" borderId="2" xfId="0" applyFont="1" applyFill="1" applyBorder="1" applyAlignment="1">
      <alignment horizontal="center"/>
    </xf>
    <xf numFmtId="10" fontId="5" fillId="3" borderId="0" xfId="3" applyNumberFormat="1" applyFont="1" applyFill="1" applyAlignment="1">
      <alignment wrapText="1"/>
    </xf>
    <xf numFmtId="0" fontId="9" fillId="0" borderId="59" xfId="9" applyFont="1" applyBorder="1" applyAlignment="1">
      <alignment vertical="center" wrapText="1"/>
    </xf>
    <xf numFmtId="0" fontId="0" fillId="0" borderId="0" xfId="0" applyAlignment="1">
      <alignment wrapText="1"/>
    </xf>
    <xf numFmtId="0" fontId="0" fillId="0" borderId="0" xfId="0" applyAlignment="1">
      <alignment horizontal="right"/>
    </xf>
    <xf numFmtId="0" fontId="2" fillId="0" borderId="0" xfId="0" applyFont="1" applyAlignment="1">
      <alignment horizontal="left"/>
    </xf>
    <xf numFmtId="10" fontId="0" fillId="0" borderId="0" xfId="3" applyNumberFormat="1" applyFont="1" applyFill="1" applyAlignment="1">
      <alignment horizontal="right"/>
    </xf>
    <xf numFmtId="10" fontId="0" fillId="0" borderId="0" xfId="3" applyNumberFormat="1" applyFont="1" applyFill="1"/>
    <xf numFmtId="164" fontId="4" fillId="0" borderId="0" xfId="2" applyNumberFormat="1" applyFont="1" applyFill="1" applyBorder="1" applyAlignment="1">
      <alignment horizontal="center" vertical="center" wrapText="1"/>
    </xf>
    <xf numFmtId="0" fontId="0" fillId="0" borderId="42" xfId="0" quotePrefix="1" applyBorder="1"/>
    <xf numFmtId="165" fontId="0" fillId="0" borderId="0" xfId="1" applyNumberFormat="1" applyFont="1" applyFill="1"/>
    <xf numFmtId="172" fontId="60" fillId="0" borderId="0" xfId="23" applyNumberFormat="1" applyFont="1"/>
    <xf numFmtId="17" fontId="60" fillId="0" borderId="0" xfId="23" applyNumberFormat="1" applyFont="1"/>
    <xf numFmtId="0" fontId="60" fillId="0" borderId="0" xfId="23" applyFont="1"/>
    <xf numFmtId="172" fontId="8" fillId="0" borderId="0" xfId="9" applyNumberFormat="1" applyAlignment="1">
      <alignment vertical="center"/>
    </xf>
    <xf numFmtId="172" fontId="8" fillId="0" borderId="0" xfId="0" applyNumberFormat="1" applyFont="1" applyAlignment="1">
      <alignment vertical="center" wrapText="1"/>
    </xf>
    <xf numFmtId="0" fontId="61" fillId="63" borderId="0" xfId="23" applyFont="1" applyFill="1" applyAlignment="1">
      <alignment wrapText="1"/>
    </xf>
    <xf numFmtId="0" fontId="0" fillId="0" borderId="0" xfId="0" applyAlignment="1">
      <alignment horizontal="left" vertical="top" wrapText="1"/>
    </xf>
    <xf numFmtId="0" fontId="2" fillId="4" borderId="13"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29" xfId="0" applyFont="1" applyFill="1" applyBorder="1" applyAlignment="1">
      <alignment horizontal="center" vertical="center"/>
    </xf>
  </cellXfs>
  <cellStyles count="1602">
    <cellStyle name="20% - Accent1 2" xfId="48" xr:uid="{2C3AC171-63F2-483A-98F1-87487774F9CD}"/>
    <cellStyle name="20% - Accent1 2 2" xfId="49" xr:uid="{91CD22C1-EFAB-4E3A-B61B-9993FE2AD728}"/>
    <cellStyle name="20% - Accent1 2 2 2" xfId="50" xr:uid="{4C8EF820-DC74-4F15-BC36-8C58245C40E5}"/>
    <cellStyle name="20% - Accent1 2 2 3" xfId="51" xr:uid="{F2D86594-B7B3-4EF2-8B37-A3541E716AA9}"/>
    <cellStyle name="20% - Accent1 2 3" xfId="52" xr:uid="{6B85671B-9A57-44D2-93E8-207A2A2EDD5A}"/>
    <cellStyle name="20% - Accent1 2 4" xfId="53" xr:uid="{6C4F88F0-46F5-439C-8E96-79BBEA63D8BC}"/>
    <cellStyle name="20% - Accent1 2 5" xfId="54" xr:uid="{00B8C8CC-8437-42EF-BD1D-3561EE96F7DD}"/>
    <cellStyle name="20% - Accent1 3" xfId="55" xr:uid="{CD554B1C-C121-473E-BDC2-0384EFA55198}"/>
    <cellStyle name="20% - Accent1 4" xfId="56" xr:uid="{18B587A1-C7C5-4E1E-A701-BC23B94E7643}"/>
    <cellStyle name="20% - Accent2 2" xfId="57" xr:uid="{6D9EE5D8-6BFF-43BD-856D-0B17E38ADBCE}"/>
    <cellStyle name="20% - Accent2 2 2" xfId="58" xr:uid="{8FE5BE1F-00E7-4757-A152-951D08EDA8D8}"/>
    <cellStyle name="20% - Accent2 2 2 2" xfId="59" xr:uid="{67A745EB-7CF1-4C50-A327-911A704886C4}"/>
    <cellStyle name="20% - Accent2 2 2 3" xfId="60" xr:uid="{EC0C9EA4-803D-469F-9D01-83F5796BF3C3}"/>
    <cellStyle name="20% - Accent2 2 3" xfId="61" xr:uid="{7D2A51A0-70A8-4AAB-BC4F-0D9A1E0B11F6}"/>
    <cellStyle name="20% - Accent2 3" xfId="62" xr:uid="{67B098E9-042F-45F7-AD81-98BDC0507359}"/>
    <cellStyle name="20% - Accent2 4" xfId="63" xr:uid="{1491D420-8BB8-4994-A339-19B9C1965DFD}"/>
    <cellStyle name="20% - Accent3 2" xfId="64" xr:uid="{E2D212E7-D526-4220-9140-603139EA8943}"/>
    <cellStyle name="20% - Accent3 2 2" xfId="65" xr:uid="{12BD1906-5740-44F5-BC42-764B447EAF56}"/>
    <cellStyle name="20% - Accent3 2 2 2" xfId="66" xr:uid="{EBC45FAD-A065-4C4E-88A1-4CB51FB7293D}"/>
    <cellStyle name="20% - Accent3 2 2 3" xfId="67" xr:uid="{8761F817-0635-4B73-85C8-C016591ABFC5}"/>
    <cellStyle name="20% - Accent3 2 3" xfId="68" xr:uid="{61B8E758-F7D0-4C01-96F0-4B6740946748}"/>
    <cellStyle name="20% - Accent3 3" xfId="69" xr:uid="{2329DC0B-A8E0-4F2E-9321-61C778499DCF}"/>
    <cellStyle name="20% - Accent3 4" xfId="70" xr:uid="{DF46C3E0-118F-4246-BA22-1A3869050D13}"/>
    <cellStyle name="20% - Accent4 2" xfId="71" xr:uid="{3028744F-8770-4723-9123-6CDC7B7BB802}"/>
    <cellStyle name="20% - Accent4 2 2" xfId="72" xr:uid="{1E0E768B-06A7-458F-BFF3-48EDED5AB17C}"/>
    <cellStyle name="20% - Accent4 2 2 2" xfId="73" xr:uid="{1330BE29-6F69-49A2-B5F4-6A691E7258EE}"/>
    <cellStyle name="20% - Accent4 2 2 3" xfId="74" xr:uid="{8C9A0B37-314B-462A-A8C4-AA9C84BD9BE4}"/>
    <cellStyle name="20% - Accent4 2 3" xfId="75" xr:uid="{A8E5D463-15C0-408F-BB5C-B9CDB9B6C94B}"/>
    <cellStyle name="20% - Accent4 3" xfId="76" xr:uid="{24A32454-2D5E-4DDC-AA52-3D2797071B00}"/>
    <cellStyle name="20% - Accent4 4" xfId="77" xr:uid="{E4D1D1A7-7675-4810-A256-E009CA0DF765}"/>
    <cellStyle name="20% - Accent5" xfId="20" builtinId="46" customBuiltin="1"/>
    <cellStyle name="20% - Accent5 2" xfId="78" xr:uid="{71E8D0FD-26BA-4230-B690-A8C8243952A8}"/>
    <cellStyle name="20% - Accent5 2 2" xfId="79" xr:uid="{B94CA654-DB78-4D86-9AE4-85642E87114E}"/>
    <cellStyle name="20% - Accent5 3" xfId="80" xr:uid="{2E5C90F9-14D7-4739-9738-98CEACCFE269}"/>
    <cellStyle name="20% - Accent6 2" xfId="81" xr:uid="{BA632C18-041B-4C03-837A-18AA9F125C29}"/>
    <cellStyle name="20% - Accent6 2 2" xfId="82" xr:uid="{F04D0D9D-1796-4231-821C-89964274A728}"/>
    <cellStyle name="20% - Accent6 2 3" xfId="83" xr:uid="{4A24130A-918D-4BC7-8A8E-98C70DE4E8DF}"/>
    <cellStyle name="20% - Accent6 2 4" xfId="84" xr:uid="{C87ABC70-A5BC-410E-AFD6-BACACB1E4EE2}"/>
    <cellStyle name="20% - Accent6 3" xfId="85" xr:uid="{2FA40A17-7AD5-4E73-BED1-4F359280951A}"/>
    <cellStyle name="20% - Accent6 4" xfId="86" xr:uid="{858B69F5-6C36-4F09-9BCD-58914977BA7C}"/>
    <cellStyle name="40% - Accent1 2" xfId="87" xr:uid="{A47B2683-7D7B-4FEB-AF57-121E75EF89E5}"/>
    <cellStyle name="40% - Accent1 2 2" xfId="88" xr:uid="{B1052A5B-28B3-4C0F-BBE3-F4E643C090D3}"/>
    <cellStyle name="40% - Accent1 2 3" xfId="89" xr:uid="{7602B409-FBA0-4C13-AFEF-F2377E808486}"/>
    <cellStyle name="40% - Accent1 2 4" xfId="90" xr:uid="{53988060-DFA0-4C3F-9FDE-BE9B78AC4B1A}"/>
    <cellStyle name="40% - Accent1 3" xfId="91" xr:uid="{D7A553B4-E1B2-4B23-A27F-AC76D753B44A}"/>
    <cellStyle name="40% - Accent1 4" xfId="92" xr:uid="{57DD3CB6-6C09-41CF-8A4B-A7BC04E24C87}"/>
    <cellStyle name="40% - Accent2" xfId="17" builtinId="35" customBuiltin="1"/>
    <cellStyle name="40% - Accent2 2" xfId="93" xr:uid="{11029FCC-F7C4-4484-835E-7C5F62E92395}"/>
    <cellStyle name="40% - Accent2 2 2" xfId="94" xr:uid="{A52C441B-E6E2-48B1-AD6D-127F6F04F714}"/>
    <cellStyle name="40% - Accent2 3" xfId="95" xr:uid="{D33687F3-32CC-4D6C-AB83-DE7FC8F5B6AE}"/>
    <cellStyle name="40% - Accent3 2" xfId="96" xr:uid="{742BDD59-32BD-441C-9532-E226DDE85080}"/>
    <cellStyle name="40% - Accent3 2 2" xfId="97" xr:uid="{433D1CDA-75E7-45F7-979E-F71BF624D70F}"/>
    <cellStyle name="40% - Accent3 2 2 2" xfId="98" xr:uid="{7D2C09E2-6C06-48A6-BC14-C5443C510F54}"/>
    <cellStyle name="40% - Accent3 2 2 3" xfId="99" xr:uid="{C08EC996-5F62-4FF9-881A-727115961246}"/>
    <cellStyle name="40% - Accent3 2 3" xfId="100" xr:uid="{1241C161-A309-482D-B507-02569A059F53}"/>
    <cellStyle name="40% - Accent3 3" xfId="101" xr:uid="{59CD5D58-006D-4A41-8D9B-D789A67030DB}"/>
    <cellStyle name="40% - Accent3 4" xfId="102" xr:uid="{2C350799-C12C-4954-A4E5-13B3A5FD061C}"/>
    <cellStyle name="40% - Accent4 2" xfId="103" xr:uid="{2CCD63CC-3D8D-4A47-9D63-FE4DEC5E2EF1}"/>
    <cellStyle name="40% - Accent4 2 2" xfId="104" xr:uid="{D9576A3D-0A7E-4960-B1DF-1AC976FA48C4}"/>
    <cellStyle name="40% - Accent4 2 3" xfId="105" xr:uid="{4875D6E5-2246-40BD-851C-1791946810BE}"/>
    <cellStyle name="40% - Accent4 2 4" xfId="106" xr:uid="{790DDEB6-7C7A-4D0F-9C08-BAF5C2EE4FC0}"/>
    <cellStyle name="40% - Accent4 3" xfId="107" xr:uid="{F537AE94-6DCF-4A6C-B136-FBE5AB4C30E6}"/>
    <cellStyle name="40% - Accent4 4" xfId="108" xr:uid="{C101C51A-DD55-4F69-BB5D-30A0DDF352D8}"/>
    <cellStyle name="40% - Accent5" xfId="21" builtinId="47" customBuiltin="1"/>
    <cellStyle name="40% - Accent5 2" xfId="109" xr:uid="{F0AC9BC4-9037-4855-BA51-E10F7BB08BE6}"/>
    <cellStyle name="40% - Accent5 2 2" xfId="110" xr:uid="{852A56F1-1BA1-4C5D-A8CA-08E10F0DF0EB}"/>
    <cellStyle name="40% - Accent5 3" xfId="111" xr:uid="{FDC53E41-D839-4DE6-9DDA-4FEF9741DB02}"/>
    <cellStyle name="40% - Accent6 2" xfId="112" xr:uid="{4B23691F-2797-46AC-B66D-305379E7A8E2}"/>
    <cellStyle name="40% - Accent6 2 2" xfId="113" xr:uid="{77164493-18B1-4169-BA6A-BC049C01E655}"/>
    <cellStyle name="40% - Accent6 2 3" xfId="114" xr:uid="{55132259-671C-4CC4-82FA-549AB5D74B36}"/>
    <cellStyle name="40% - Accent6 2 4" xfId="115" xr:uid="{9386BAD8-5ADE-4ABC-9CC7-272868CBE603}"/>
    <cellStyle name="40% - Accent6 3" xfId="116" xr:uid="{D5CE2662-4022-44E1-8715-CEC8B4BFACCD}"/>
    <cellStyle name="40% - Accent6 4" xfId="117" xr:uid="{856F7E55-C739-4A8F-A849-A5E42DE97898}"/>
    <cellStyle name="60% - Accent1 2" xfId="118" xr:uid="{4CF11C28-E5C1-40E4-8808-D20EBBE76C13}"/>
    <cellStyle name="60% - Accent1 2 2" xfId="119" xr:uid="{558E3ED2-6142-4CA0-A0B2-EBFC087602E3}"/>
    <cellStyle name="60% - Accent1 2 3" xfId="120" xr:uid="{BE669652-A198-4629-96D9-C09DCD5D633F}"/>
    <cellStyle name="60% - Accent1 3" xfId="121" xr:uid="{863F2DBA-4F0B-47C5-8F80-91D60E634B53}"/>
    <cellStyle name="60% - Accent1 4" xfId="122" xr:uid="{E845C1F2-F41F-47C7-8C57-69123BF4538E}"/>
    <cellStyle name="60% - Accent2 2" xfId="123" xr:uid="{252555C3-7F58-4F99-9E82-639A8E80CDFD}"/>
    <cellStyle name="60% - Accent2 3" xfId="124" xr:uid="{1E67D487-7B26-41B3-8EB6-9F72F0F17692}"/>
    <cellStyle name="60% - Accent2 4" xfId="25" xr:uid="{B23A7884-965E-42F6-BB99-DB335959B41B}"/>
    <cellStyle name="60% - Accent3 2" xfId="125" xr:uid="{3AFD12F3-BEF3-4E51-A2FD-29F947D87BCD}"/>
    <cellStyle name="60% - Accent3 2 2" xfId="126" xr:uid="{55926463-E847-4562-8150-29FF9B2D3ECD}"/>
    <cellStyle name="60% - Accent3 2 2 2" xfId="127" xr:uid="{F5FB98A5-DF46-498F-B583-701740D77622}"/>
    <cellStyle name="60% - Accent3 3" xfId="128" xr:uid="{06601192-FDD8-4175-AB46-8F8AB747BD3B}"/>
    <cellStyle name="60% - Accent3 4" xfId="129" xr:uid="{FEB66C09-47A9-4A86-A4C6-0621092383AF}"/>
    <cellStyle name="60% - Accent4 2" xfId="130" xr:uid="{74F8E54E-BB76-4B9C-AF96-0C671FEE2228}"/>
    <cellStyle name="60% - Accent4 2 2" xfId="131" xr:uid="{786AF4EA-E1A9-4CCF-9DBE-133B8BD21CBA}"/>
    <cellStyle name="60% - Accent4 2 2 2" xfId="132" xr:uid="{358FE236-032E-44D5-A4A2-00E84CC91E54}"/>
    <cellStyle name="60% - Accent4 3" xfId="133" xr:uid="{A4C1C409-D764-4AC2-8027-BDC864E37294}"/>
    <cellStyle name="60% - Accent4 4" xfId="134" xr:uid="{0C7C7D0B-BE6E-4A47-ACF5-95D5F439F8E9}"/>
    <cellStyle name="60% - Accent5 2" xfId="135" xr:uid="{D8AA930A-0C4C-4012-A64A-099CA877ED25}"/>
    <cellStyle name="60% - Accent5 3" xfId="136" xr:uid="{56AED29B-258B-4E2F-9C90-AFE32BE45332}"/>
    <cellStyle name="60% - Accent5 4" xfId="26" xr:uid="{3BABF7C2-5E38-467B-9588-48E53C40D58C}"/>
    <cellStyle name="60% - Accent6 2" xfId="137" xr:uid="{B3004F6E-E6CC-4F29-B7A7-8990F18066C1}"/>
    <cellStyle name="60% - Accent6 2 2" xfId="138" xr:uid="{32F9840A-17FD-4B55-A064-7BA57678951C}"/>
    <cellStyle name="60% - Accent6 2 2 2" xfId="139" xr:uid="{A2E7BB96-556A-46B5-AB01-C7E31A1547EC}"/>
    <cellStyle name="60% - Accent6 3" xfId="140" xr:uid="{2739D465-3CAF-4241-AB9E-1298C87AA23F}"/>
    <cellStyle name="60% - Accent6 4" xfId="141" xr:uid="{8E2B76CC-F1E5-4415-B977-073BB2C4CD23}"/>
    <cellStyle name="Accent1 2" xfId="142" xr:uid="{1C155617-1242-4622-87D5-6C6B25D81008}"/>
    <cellStyle name="Accent1 2 2" xfId="143" xr:uid="{52BE42F8-48A5-4DAE-B3A1-AAE8C5624132}"/>
    <cellStyle name="Accent1 2 3" xfId="144" xr:uid="{B07D1163-EDCB-458A-8E17-1D65B16CC5FF}"/>
    <cellStyle name="Accent1 3" xfId="145" xr:uid="{51200462-BE59-4DEF-997E-45A85C775385}"/>
    <cellStyle name="Accent1 4" xfId="146" xr:uid="{D1EF611F-AEA8-4D63-A05F-03286424738E}"/>
    <cellStyle name="Accent2" xfId="16" builtinId="33" customBuiltin="1"/>
    <cellStyle name="Accent2 2" xfId="147" xr:uid="{1D169730-A042-4205-86EA-4F81369BD790}"/>
    <cellStyle name="Accent2 3" xfId="148" xr:uid="{39B6EE40-A780-49DB-A25A-93C7D98F773C}"/>
    <cellStyle name="Accent3" xfId="18" builtinId="37" customBuiltin="1"/>
    <cellStyle name="Accent3 2" xfId="149" xr:uid="{D0578B29-2593-4D7F-B3E7-82889BE0A730}"/>
    <cellStyle name="Accent3 3" xfId="150" xr:uid="{CE2E64FC-5E61-407C-BCE7-F1E8B9431099}"/>
    <cellStyle name="Accent4 2" xfId="151" xr:uid="{466A4578-6B4A-42D0-9C72-FF3F607335A9}"/>
    <cellStyle name="Accent4 2 2" xfId="152" xr:uid="{8613F7BA-4630-4F98-A9FE-36C92E73F5BB}"/>
    <cellStyle name="Accent4 2 3" xfId="153" xr:uid="{E30EAF90-8EAE-4818-ACA6-789F3E5B5DE7}"/>
    <cellStyle name="Accent4 3" xfId="154" xr:uid="{1C1C7231-6FFC-40DA-9962-930C2D5F7E77}"/>
    <cellStyle name="Accent4 4" xfId="155" xr:uid="{30CB5C44-7249-4483-AC90-DBD89A5BE333}"/>
    <cellStyle name="Accent5" xfId="19" builtinId="45" customBuiltin="1"/>
    <cellStyle name="Accent5 2" xfId="156" xr:uid="{3DD53928-166B-4157-8E8E-599662433058}"/>
    <cellStyle name="Accent5 3" xfId="157" xr:uid="{29F2D777-E36C-48F1-A05B-E8EA2D250F80}"/>
    <cellStyle name="Accent6 2" xfId="158" xr:uid="{2F6557E3-EAA8-4F72-9C3C-72FB0A4ED281}"/>
    <cellStyle name="Accent6 2 2" xfId="159" xr:uid="{880862E1-CDB5-4E5C-B10A-EF86E5957999}"/>
    <cellStyle name="Accent6 2 3" xfId="160" xr:uid="{94F9A288-02E2-4020-A7F1-2E52690C4420}"/>
    <cellStyle name="Accent6 3" xfId="161" xr:uid="{0D2F7015-AFDA-48A5-A843-516DCB03BC7D}"/>
    <cellStyle name="Accent6 4" xfId="162" xr:uid="{645CD6AA-4B01-47DB-B24D-64D707F91F6A}"/>
    <cellStyle name="Bad" xfId="11" builtinId="27" customBuiltin="1"/>
    <cellStyle name="Bad 2" xfId="163" xr:uid="{D9C1238D-4460-41BA-AEDC-D1BBF9891CBA}"/>
    <cellStyle name="Bad 3" xfId="164" xr:uid="{D3D7AE1C-46F0-48E8-9649-866DF9324635}"/>
    <cellStyle name="Calculation 2" xfId="165" xr:uid="{08D75213-652C-4DF1-82E7-AAA25B1F74FA}"/>
    <cellStyle name="Calculation 2 2" xfId="166" xr:uid="{502D457D-DF1C-45F7-9F6D-F9792900ADEF}"/>
    <cellStyle name="Calculation 2 3" xfId="167" xr:uid="{EEB96FD1-F14F-4493-8BD5-CDDD83D0940A}"/>
    <cellStyle name="Calculation 3" xfId="168" xr:uid="{7C669BC0-ABD1-4C39-B9F8-64827E232855}"/>
    <cellStyle name="Calculation 4" xfId="169" xr:uid="{64422500-51F0-481F-B16E-39D13D1A7BFF}"/>
    <cellStyle name="Calculation 5" xfId="170" xr:uid="{B6B70C78-BFA7-4B0E-81EA-40F12F68AAE8}"/>
    <cellStyle name="Calculation 6" xfId="171" xr:uid="{1D297473-934C-4028-A86B-CA82F00AC4ED}"/>
    <cellStyle name="Calculation 6 2" xfId="172" xr:uid="{B00900C8-476F-4915-88DD-23D6F6675C9C}"/>
    <cellStyle name="Calculation 6 3" xfId="173" xr:uid="{37A66FD0-F133-4280-BBDA-146DCFF90101}"/>
    <cellStyle name="Calculation 7" xfId="174" xr:uid="{88A9CDD6-824E-46A9-93B9-4BF6542A35D3}"/>
    <cellStyle name="Check Cell" xfId="13" builtinId="23" customBuiltin="1"/>
    <cellStyle name="Check Cell 2" xfId="175" xr:uid="{80B6036A-1C7B-490A-9A89-A6A95ECDFFBB}"/>
    <cellStyle name="Check Cell 3" xfId="176" xr:uid="{59C4D7B9-751B-4441-9BBE-D108743D2F67}"/>
    <cellStyle name="Check Cell 3 2" xfId="177" xr:uid="{0F938CBE-107B-47DF-A4FC-F9AFB88066B6}"/>
    <cellStyle name="Check Cell 3 2 10" xfId="178" xr:uid="{D541EC2E-9070-4E15-BAF1-6D4DD5350E8F}"/>
    <cellStyle name="Check Cell 3 2 11" xfId="179" xr:uid="{776A70E6-B835-4EF6-A34C-68104F3A6357}"/>
    <cellStyle name="Check Cell 3 2 12" xfId="180" xr:uid="{4E14D5BD-508C-4E7E-ABFD-CA73F0E76FF2}"/>
    <cellStyle name="Check Cell 3 2 13" xfId="181" xr:uid="{A1F751F7-F057-446F-A135-5B0C68AFD28F}"/>
    <cellStyle name="Check Cell 3 2 14" xfId="182" xr:uid="{E7C8B177-6BF9-4CDA-8823-7B094C4307C2}"/>
    <cellStyle name="Check Cell 3 2 15" xfId="183" xr:uid="{8B83E8EA-96D2-4C0C-AA09-1302255F5BCD}"/>
    <cellStyle name="Check Cell 3 2 16" xfId="184" xr:uid="{C150FCA2-2DA3-40B7-A5FC-95505E065B18}"/>
    <cellStyle name="Check Cell 3 2 17" xfId="185" xr:uid="{C00CB15C-9607-43E4-804A-81DD82FE0817}"/>
    <cellStyle name="Check Cell 3 2 18" xfId="186" xr:uid="{7C9D2EC0-D58C-4370-853F-FC8D4BA87FEE}"/>
    <cellStyle name="Check Cell 3 2 19" xfId="187" xr:uid="{51E2A1AD-D3A6-42FE-B677-BC8C03032D57}"/>
    <cellStyle name="Check Cell 3 2 2" xfId="188" xr:uid="{5B049EB3-421E-4E5F-A7B3-EB0227FAB731}"/>
    <cellStyle name="Check Cell 3 2 2 2" xfId="189" xr:uid="{ECE1C24B-94D3-400B-B12E-731539CA0DFB}"/>
    <cellStyle name="Check Cell 3 2 20" xfId="190" xr:uid="{7F13C1DB-5DB4-47D3-ACE7-906741D11A47}"/>
    <cellStyle name="Check Cell 3 2 3" xfId="191" xr:uid="{B82AF6BE-F64F-4CD5-8D7C-6214AF6AA249}"/>
    <cellStyle name="Check Cell 3 2 4" xfId="192" xr:uid="{79B120C4-01D5-4399-A1CD-699C5A83BC43}"/>
    <cellStyle name="Check Cell 3 2 5" xfId="193" xr:uid="{CCF23224-BFE9-4F2A-84E5-C4CC0829890B}"/>
    <cellStyle name="Check Cell 3 2 6" xfId="194" xr:uid="{A49AF7EA-547E-4E50-BE3A-BD2273828BA2}"/>
    <cellStyle name="Check Cell 3 2 7" xfId="195" xr:uid="{EE40C245-26C8-49F2-8137-B4BD9404D9F8}"/>
    <cellStyle name="Check Cell 3 2 8" xfId="196" xr:uid="{F99E839B-8BB6-428F-828C-A888FA7FEB0D}"/>
    <cellStyle name="Check Cell 3 2 9" xfId="197" xr:uid="{EE58EC90-253B-492A-9B11-76ED253D1524}"/>
    <cellStyle name="Code" xfId="198" xr:uid="{5C8CABFD-B4E6-4B22-B380-5A1B97570CE2}"/>
    <cellStyle name="Comma" xfId="1" builtinId="3"/>
    <cellStyle name="Comma [1]" xfId="199" xr:uid="{3FD96F13-DACD-48D4-940C-0220C13A55B2}"/>
    <cellStyle name="Comma [1] 2" xfId="200" xr:uid="{2A8CEB6F-9B50-4922-85E0-E7ECE341372A}"/>
    <cellStyle name="Comma [1] 2 2" xfId="201" xr:uid="{9A660F17-D691-4B6B-BC0B-1E0EE55F88B5}"/>
    <cellStyle name="Comma [2]" xfId="202" xr:uid="{240C1CC5-3AB1-4136-8527-EBB1E10686E9}"/>
    <cellStyle name="Comma [2] 2" xfId="203" xr:uid="{7B654A92-B25A-418A-BE68-1EE91B0759A5}"/>
    <cellStyle name="Comma [2] 2 2" xfId="204" xr:uid="{DBD6E149-7C71-4E0F-B95A-D5425B597D95}"/>
    <cellStyle name="Comma [3]" xfId="205" xr:uid="{1110C061-3327-4B47-B614-B506619791BA}"/>
    <cellStyle name="Comma [3] 2" xfId="206" xr:uid="{4BD7B3A8-C402-46AF-81BE-65FD2B7E0B17}"/>
    <cellStyle name="Comma [3] 2 2" xfId="207" xr:uid="{137484F2-26A8-4EF3-A4E3-341A6A3195B6}"/>
    <cellStyle name="Comma 10" xfId="208" xr:uid="{3F6E1608-6582-4BFB-8504-E2FFF7646450}"/>
    <cellStyle name="Comma 10 2" xfId="209" xr:uid="{43853A2C-91BF-4BCF-B43E-B01B095E1257}"/>
    <cellStyle name="Comma 10 3" xfId="210" xr:uid="{8E11C6C5-F0E8-4798-A2BA-933DE2E8B4B5}"/>
    <cellStyle name="Comma 10 3 2" xfId="211" xr:uid="{FA8B5289-5B9A-479F-9C96-31B223770723}"/>
    <cellStyle name="Comma 10 3 2 2" xfId="212" xr:uid="{98AF7986-C0DE-4FF9-AEEA-4A90BDBD8E38}"/>
    <cellStyle name="Comma 10 3 3" xfId="213" xr:uid="{9103F1BD-4722-4E97-9FA1-52A98A203C81}"/>
    <cellStyle name="Comma 100" xfId="214" xr:uid="{FF195922-9ABE-471D-A57D-D9C7E87B3BFB}"/>
    <cellStyle name="Comma 101" xfId="215" xr:uid="{E480F948-8701-4D71-B11C-2E0BDE393BEB}"/>
    <cellStyle name="Comma 102" xfId="216" xr:uid="{C15A1C4A-AE02-4280-8EB5-C7A6D9A078AC}"/>
    <cellStyle name="Comma 103" xfId="217" xr:uid="{377D4823-04FF-4662-890F-79442DAD0A67}"/>
    <cellStyle name="Comma 104" xfId="218" xr:uid="{638976AE-D4C1-49F6-87CD-B156F4F58CC5}"/>
    <cellStyle name="Comma 105" xfId="219" xr:uid="{56190273-F5AB-4DAE-AB78-7BE5EE72BB4F}"/>
    <cellStyle name="Comma 106" xfId="220" xr:uid="{186460B5-8692-4932-872F-B1787768611E}"/>
    <cellStyle name="Comma 107" xfId="221" xr:uid="{1B8636E5-5F6E-4175-9F12-3C306A1E0C64}"/>
    <cellStyle name="Comma 108" xfId="222" xr:uid="{096568CD-F6F4-40B6-819D-380FFC763192}"/>
    <cellStyle name="Comma 109" xfId="223" xr:uid="{B884B46D-419A-4F7C-A9A0-03AF1D9E5E0B}"/>
    <cellStyle name="Comma 11" xfId="224" xr:uid="{FAC6708D-F542-44FA-8D2A-3DCB340E7680}"/>
    <cellStyle name="Comma 11 2" xfId="225" xr:uid="{230B1FD8-C0FC-4716-A24D-EAF8A9F9B071}"/>
    <cellStyle name="Comma 11 3" xfId="226" xr:uid="{89F2C086-CA46-4DFC-AE21-8FBD62185022}"/>
    <cellStyle name="Comma 11 3 2" xfId="227" xr:uid="{3BBE52F5-B3F0-41F2-8ED2-2BAD83F7DDEC}"/>
    <cellStyle name="Comma 11 3 2 2" xfId="228" xr:uid="{72EABF6C-13F5-4D0F-89B3-EE460FF9589D}"/>
    <cellStyle name="Comma 11 3 3" xfId="229" xr:uid="{BFD46F59-F25F-4D80-83B4-04742BAB618A}"/>
    <cellStyle name="Comma 110" xfId="230" xr:uid="{173B9594-1193-4076-A6DC-DA2D79339C2F}"/>
    <cellStyle name="Comma 111" xfId="231" xr:uid="{9AEAD39D-B79E-4EA2-9576-EE426E98671F}"/>
    <cellStyle name="Comma 112" xfId="232" xr:uid="{F1E9FDF3-F42D-46FE-918C-AFB29E27EAF1}"/>
    <cellStyle name="Comma 113" xfId="233" xr:uid="{276435E3-2D68-40D6-A5A5-93FECF46B0F1}"/>
    <cellStyle name="Comma 114" xfId="4" xr:uid="{64CA6B06-6666-4FB0-93CC-988EFDBA4CB7}"/>
    <cellStyle name="Comma 118" xfId="5" xr:uid="{81A4D149-EE9A-4B0A-A9C5-7270794E287D}"/>
    <cellStyle name="Comma 12" xfId="234" xr:uid="{B50612B7-0E4B-4599-A224-0D57B265F17A}"/>
    <cellStyle name="Comma 12 2" xfId="235" xr:uid="{4C272BD9-9AEE-40C4-8489-0E5DBC6FDB97}"/>
    <cellStyle name="Comma 12 3" xfId="236" xr:uid="{F7300025-D19B-4E44-A92F-D5179206B34E}"/>
    <cellStyle name="Comma 13" xfId="237" xr:uid="{F1B5F1BA-0DF1-4E18-8C30-273A4FCBA6F1}"/>
    <cellStyle name="Comma 13 2" xfId="238" xr:uid="{D02AE888-0C97-4386-90D1-C804C0D60CCC}"/>
    <cellStyle name="Comma 13 3" xfId="239" xr:uid="{55246960-93E3-4752-8DFD-7190C1D65F17}"/>
    <cellStyle name="Comma 14" xfId="240" xr:uid="{5808B34C-A878-4850-8A65-C0A4EE422F40}"/>
    <cellStyle name="Comma 14 2" xfId="241" xr:uid="{46417DFB-E0F2-42A7-A0C0-F1F42661FD60}"/>
    <cellStyle name="Comma 14 2 2" xfId="242" xr:uid="{B5968ADC-ACBD-47FA-91D4-CC07D7E31D4E}"/>
    <cellStyle name="Comma 14 3" xfId="243" xr:uid="{90F837E5-4A73-4AC2-89BF-6BDA6B6C7773}"/>
    <cellStyle name="Comma 14 3 2" xfId="244" xr:uid="{1BE73546-B340-4E0D-BF9C-3AF9BC50E0DA}"/>
    <cellStyle name="Comma 15" xfId="245" xr:uid="{9534127D-9711-427E-9D9F-E6353218E245}"/>
    <cellStyle name="Comma 15 2" xfId="246" xr:uid="{5EFB3EBB-16F4-44B1-955C-44BCBC0A3567}"/>
    <cellStyle name="Comma 15 3" xfId="247" xr:uid="{C26842DA-077B-4304-9750-AE2E62C793BF}"/>
    <cellStyle name="Comma 16" xfId="248" xr:uid="{5340CA48-E903-45FC-A5EA-B8ADBBE648EF}"/>
    <cellStyle name="Comma 16 2" xfId="249" xr:uid="{415CA11C-B5C9-462B-9BED-CD15B6EFE41D}"/>
    <cellStyle name="Comma 16 3" xfId="250" xr:uid="{F09C0D4F-C027-4058-BC07-954BA89CEFE3}"/>
    <cellStyle name="Comma 17" xfId="251" xr:uid="{CBD33CB9-0FE2-453A-A95F-3462CF5808BD}"/>
    <cellStyle name="Comma 17 2" xfId="252" xr:uid="{6C5CE79F-3DEB-4D19-9412-706FFA7EC05F}"/>
    <cellStyle name="Comma 18" xfId="253" xr:uid="{FCE4DB2B-AF0D-4014-A410-D756AFFDAFBE}"/>
    <cellStyle name="Comma 18 2" xfId="254" xr:uid="{30E6F93D-8EA8-4C41-9EF0-4CE7DB94C264}"/>
    <cellStyle name="Comma 19" xfId="255" xr:uid="{6230F2E9-DD66-4F52-A3F9-144B356B0F94}"/>
    <cellStyle name="Comma 19 2" xfId="256" xr:uid="{3A01BFAD-0782-41A0-9729-5C4E2E884E25}"/>
    <cellStyle name="Comma 2" xfId="27" xr:uid="{D38C51D2-23DC-44F2-9BEA-1BE8FBB4811A}"/>
    <cellStyle name="Comma 2 2" xfId="28" xr:uid="{12B21F43-0756-4A9D-91CE-FE629BBE1081}"/>
    <cellStyle name="Comma 2 3" xfId="29" xr:uid="{20739E87-95D4-490F-8970-B6A0FDE8E5CB}"/>
    <cellStyle name="Comma 2 3 2" xfId="258" xr:uid="{4451532C-764E-42AE-9AFF-F932E2274C86}"/>
    <cellStyle name="Comma 2 3 3" xfId="259" xr:uid="{F61E62F1-F444-410E-825A-A829A8DA0033}"/>
    <cellStyle name="Comma 2 3 4" xfId="257" xr:uid="{547C84FA-E2E6-441F-A2D4-D9C3751D0923}"/>
    <cellStyle name="Comma 2 4" xfId="260" xr:uid="{E619C86B-F44D-45DB-8330-928591BB6595}"/>
    <cellStyle name="Comma 2 4 2" xfId="261" xr:uid="{0E7E2A40-0598-4229-A968-164398C80152}"/>
    <cellStyle name="Comma 2 4 2 2" xfId="262" xr:uid="{9A2331A3-59CF-47B6-8105-68298E900C26}"/>
    <cellStyle name="Comma 2 4 2 2 2" xfId="263" xr:uid="{8C9ECC13-7100-45AA-BF2C-9CCC44A31279}"/>
    <cellStyle name="Comma 2 4 2 3" xfId="264" xr:uid="{2CE32864-FF18-4A77-86C3-CCD73DB9D185}"/>
    <cellStyle name="Comma 2 4 3" xfId="265" xr:uid="{64DCA84F-BA6B-4589-A165-1E32C180A4E3}"/>
    <cellStyle name="Comma 2 5" xfId="266" xr:uid="{747E6BDF-15D1-4FD7-8AA1-DA82C8C68F5F}"/>
    <cellStyle name="Comma 20" xfId="267" xr:uid="{2208BFC8-12DD-460E-9CED-9184ACAA13AA}"/>
    <cellStyle name="Comma 20 2" xfId="268" xr:uid="{EBCF2804-DA0E-4290-8079-09E18AF0B61F}"/>
    <cellStyle name="Comma 20 3" xfId="269" xr:uid="{25D20569-D9DC-4C86-8567-A32526F06305}"/>
    <cellStyle name="Comma 20 4" xfId="270" xr:uid="{059C768C-D3F6-4A76-A3F7-C138324C6FAC}"/>
    <cellStyle name="Comma 21" xfId="271" xr:uid="{03878D57-F983-4284-B667-B768B7757448}"/>
    <cellStyle name="Comma 21 2" xfId="272" xr:uid="{157CB54F-49E5-4FE4-BEEC-E998AC8A30EB}"/>
    <cellStyle name="Comma 22" xfId="273" xr:uid="{6BB10035-8880-47E3-AB9C-0E17FD64B93E}"/>
    <cellStyle name="Comma 22 2" xfId="274" xr:uid="{024909E5-373E-47CF-A3A9-DB78BA59856A}"/>
    <cellStyle name="Comma 23" xfId="275" xr:uid="{0D67B16C-B636-406F-B2F5-E205B61BFEE7}"/>
    <cellStyle name="Comma 23 2" xfId="276" xr:uid="{1B67EC00-E913-4632-A17F-2E69AFAFACC1}"/>
    <cellStyle name="Comma 24" xfId="277" xr:uid="{5CB80930-871A-4C41-B1F2-31625C6C54A8}"/>
    <cellStyle name="Comma 24 2" xfId="278" xr:uid="{653CAD0A-8648-415C-8759-431946B4027F}"/>
    <cellStyle name="Comma 25" xfId="279" xr:uid="{7EFBBEEE-732D-4D60-A3A4-D4DD3460062C}"/>
    <cellStyle name="Comma 26" xfId="280" xr:uid="{4D62D93A-F9A0-492A-9559-A06B7F6B134A}"/>
    <cellStyle name="Comma 26 2" xfId="281" xr:uid="{0086EFAE-F393-4075-968E-3233F6C89AC9}"/>
    <cellStyle name="Comma 27" xfId="282" xr:uid="{61F255B1-9F0C-41FD-B1CE-CB8CA8E46570}"/>
    <cellStyle name="Comma 27 2" xfId="283" xr:uid="{2CAB8E54-3FFC-41D4-B753-3B89E10A90FC}"/>
    <cellStyle name="Comma 28" xfId="284" xr:uid="{A69EFDC5-6EF3-4008-876A-4B2B54E0214D}"/>
    <cellStyle name="Comma 28 2" xfId="285" xr:uid="{82B8F6D8-5545-4FD8-941A-9C206607B0F8}"/>
    <cellStyle name="Comma 29" xfId="286" xr:uid="{3FC4DD03-C70A-4BEB-A05E-BD56DFFDF94D}"/>
    <cellStyle name="Comma 3" xfId="287" xr:uid="{EB019CE9-86E4-453D-B646-4E1B1696C915}"/>
    <cellStyle name="Comma 3 2" xfId="288" xr:uid="{070A9F2F-7181-41B2-A95C-8C3D4B50D015}"/>
    <cellStyle name="Comma 3 3" xfId="289" xr:uid="{85D68C01-9AA7-4AED-8018-C84A5475C1A6}"/>
    <cellStyle name="Comma 3 3 2" xfId="290" xr:uid="{970295FE-F05E-4D59-961F-524271871F95}"/>
    <cellStyle name="Comma 3 3 3" xfId="291" xr:uid="{834016BE-1ECE-428C-AC7B-BD5D81974587}"/>
    <cellStyle name="Comma 3 4" xfId="292" xr:uid="{8327EACE-CFC5-4C51-BCCB-0DDAF6BEDEF2}"/>
    <cellStyle name="Comma 3 5" xfId="293" xr:uid="{807478BF-4584-4BA4-BBAF-A5EFE6C01583}"/>
    <cellStyle name="Comma 3 5 2" xfId="294" xr:uid="{163F85D9-B7A7-46AF-AF03-8A1B814EC9D5}"/>
    <cellStyle name="Comma 30" xfId="295" xr:uid="{D094AA75-9257-4287-950B-210D85378022}"/>
    <cellStyle name="Comma 31" xfId="296" xr:uid="{D1FEAF59-1247-4D38-B044-C917FCB34E86}"/>
    <cellStyle name="Comma 32" xfId="297" xr:uid="{5FCD69D6-FD0F-445E-A984-2E29B9653C84}"/>
    <cellStyle name="Comma 33" xfId="298" xr:uid="{B13A4804-5717-4FE0-9E2E-11E09D171146}"/>
    <cellStyle name="Comma 34" xfId="299" xr:uid="{411D4D63-F9D2-446D-B897-6219BC5956A7}"/>
    <cellStyle name="Comma 35" xfId="300" xr:uid="{470FFA5E-A4C0-432D-9E90-9EB8E5C3D423}"/>
    <cellStyle name="Comma 35 2" xfId="301" xr:uid="{322F281E-15B4-43F5-AE29-7741208C80F1}"/>
    <cellStyle name="Comma 36" xfId="302" xr:uid="{66371572-8CB5-4239-ADB0-BEDC66E2B8D5}"/>
    <cellStyle name="Comma 36 2" xfId="303" xr:uid="{DAF77763-BB18-4926-993E-B558D8F23A4D}"/>
    <cellStyle name="Comma 37" xfId="304" xr:uid="{10C191EB-9737-4AD3-8817-FA6125979F9A}"/>
    <cellStyle name="Comma 37 2" xfId="305" xr:uid="{F0A44613-F0E7-4A70-8591-C2D43DD44ADC}"/>
    <cellStyle name="Comma 37 3" xfId="306" xr:uid="{2C6530FD-3160-4F42-B3F2-8F52AB1E6BF3}"/>
    <cellStyle name="Comma 38" xfId="307" xr:uid="{6A925E22-A3C5-4BBB-B9F3-55A76AB64990}"/>
    <cellStyle name="Comma 38 2" xfId="308" xr:uid="{F85366F5-29B3-492A-95C5-BF5E58FEDC72}"/>
    <cellStyle name="Comma 39" xfId="309" xr:uid="{94B44D95-966B-481F-9B4B-F37C7926D71A}"/>
    <cellStyle name="Comma 4" xfId="310" xr:uid="{6FC18420-518B-4609-BBD0-FD1642860BD0}"/>
    <cellStyle name="Comma 4 2" xfId="311" xr:uid="{8E5A5AAA-B5AB-4892-9C91-AF2FB08FF2AA}"/>
    <cellStyle name="Comma 4 2 2" xfId="312" xr:uid="{E9581A7C-AE36-4C37-9FF7-9070AD272AE4}"/>
    <cellStyle name="Comma 4 3" xfId="313" xr:uid="{D16E73BD-AD32-4E2F-A053-895177707D84}"/>
    <cellStyle name="Comma 4 3 2" xfId="314" xr:uid="{19FA74BB-E471-471E-B696-3B645F707436}"/>
    <cellStyle name="Comma 4 3 3" xfId="315" xr:uid="{FC7654CE-25B7-4C5B-8D91-8F31953B2DCE}"/>
    <cellStyle name="Comma 40" xfId="316" xr:uid="{5C967109-600E-4065-984E-183C93FE1A66}"/>
    <cellStyle name="Comma 40 2" xfId="317" xr:uid="{5FB55B16-DC33-4D3F-8EEE-A1C577F3EE61}"/>
    <cellStyle name="Comma 41" xfId="318" xr:uid="{1091CC8B-7E9D-4277-BB81-5A45DF25BA48}"/>
    <cellStyle name="Comma 41 2" xfId="319" xr:uid="{9908FB57-3BEC-4509-8D79-65D101DCBB23}"/>
    <cellStyle name="Comma 42" xfId="320" xr:uid="{6B760162-07DB-41CA-9E25-F3BA8CE04717}"/>
    <cellStyle name="Comma 42 2" xfId="321" xr:uid="{D5104843-9AEA-49BF-87B6-FD68812795A6}"/>
    <cellStyle name="Comma 43" xfId="322" xr:uid="{96FA946A-6C26-4F55-8A48-68FC7C9EB5D5}"/>
    <cellStyle name="Comma 43 2" xfId="323" xr:uid="{B4942162-5B79-4FAD-B8A7-9BBF7407C488}"/>
    <cellStyle name="Comma 44" xfId="324" xr:uid="{57DFB8CF-B981-4979-80AD-FA03591A7A36}"/>
    <cellStyle name="Comma 44 2" xfId="325" xr:uid="{B22DC947-AAEE-469D-BE9C-B64C485429EF}"/>
    <cellStyle name="Comma 45" xfId="326" xr:uid="{2189014B-8D39-416E-8C26-8A2AD26F1D7F}"/>
    <cellStyle name="Comma 45 2" xfId="327" xr:uid="{EA9B4348-5BD4-44D6-830C-B6622A13F4BE}"/>
    <cellStyle name="Comma 46" xfId="328" xr:uid="{52E0310E-1BE3-4787-8C5E-F9A5E20238E5}"/>
    <cellStyle name="Comma 46 2" xfId="329" xr:uid="{9D22D48E-BF68-4B53-A3E0-8BBF06EAA9B3}"/>
    <cellStyle name="Comma 47" xfId="330" xr:uid="{13E196C3-E86F-4CA9-A7FF-720C188A2248}"/>
    <cellStyle name="Comma 47 2" xfId="331" xr:uid="{A6A44EC0-9E85-4EDD-A6F8-6BCB65ADEEAE}"/>
    <cellStyle name="Comma 48" xfId="332" xr:uid="{CAC397C6-4C26-42DB-823D-E8E6BF01B71B}"/>
    <cellStyle name="Comma 48 2" xfId="333" xr:uid="{B5CC0B65-0B96-45BC-AB89-402C8CB8D458}"/>
    <cellStyle name="Comma 49" xfId="334" xr:uid="{007100E3-BF0C-44DD-9E1D-032DF3A680E2}"/>
    <cellStyle name="Comma 49 2" xfId="335" xr:uid="{E75D7361-09B7-4024-AEBF-07A7C8A8043E}"/>
    <cellStyle name="Comma 5" xfId="336" xr:uid="{EDCEB2C8-357B-40A2-9617-8B39DC8ABA66}"/>
    <cellStyle name="Comma 5 2" xfId="337" xr:uid="{D3545F47-3A6E-4E35-ABE2-2D40933C59F9}"/>
    <cellStyle name="Comma 5 3" xfId="338" xr:uid="{45E74A22-6975-4DA4-BE19-5CFB5ED94307}"/>
    <cellStyle name="Comma 5 3 2" xfId="339" xr:uid="{BCA40A3C-1E9E-42E7-B4F5-C5F75CAE74DF}"/>
    <cellStyle name="Comma 5 4" xfId="340" xr:uid="{272E5694-D423-4728-AF9B-6B34B08F1FBD}"/>
    <cellStyle name="Comma 50" xfId="341" xr:uid="{7DBA8AD4-2E36-44EA-9E98-2156AF8CE758}"/>
    <cellStyle name="Comma 50 2" xfId="342" xr:uid="{3CE318A0-7C48-4440-BA5E-390EBF338908}"/>
    <cellStyle name="Comma 51" xfId="343" xr:uid="{68A7F4D6-5844-41B0-865A-24571D28C34D}"/>
    <cellStyle name="Comma 52" xfId="344" xr:uid="{F6206E30-9964-4016-924E-D1B50611DB26}"/>
    <cellStyle name="Comma 53" xfId="345" xr:uid="{020F62AA-C56C-45ED-9C6E-799FB8A8F133}"/>
    <cellStyle name="Comma 53 2" xfId="346" xr:uid="{D35F9A25-E537-4775-9F06-56A5ABB1CEED}"/>
    <cellStyle name="Comma 54" xfId="347" xr:uid="{F3729BF4-785B-4B73-AEF2-48A4526B4587}"/>
    <cellStyle name="Comma 54 2" xfId="348" xr:uid="{1A61F5EA-F63A-41D7-8D4C-C3C45F73C612}"/>
    <cellStyle name="Comma 55" xfId="349" xr:uid="{5B98F531-2E1C-4783-BD67-D4A73E1A3F67}"/>
    <cellStyle name="Comma 55 2" xfId="350" xr:uid="{51E8A59C-3B75-465C-8187-79E22AD4650E}"/>
    <cellStyle name="Comma 56" xfId="351" xr:uid="{B857029D-4129-445B-8F37-86AFB88908C5}"/>
    <cellStyle name="Comma 56 2" xfId="352" xr:uid="{B9D6BF81-2D60-4A80-8CE4-073B8DAC9E3B}"/>
    <cellStyle name="Comma 57" xfId="353" xr:uid="{6D899F9C-BD32-4FAA-A4AE-1B9706528210}"/>
    <cellStyle name="Comma 57 2" xfId="354" xr:uid="{4456E550-43CE-4D5E-B655-0C7D69DCDBA2}"/>
    <cellStyle name="Comma 58" xfId="355" xr:uid="{84CD11E1-DAB1-42B4-B790-A0B020300012}"/>
    <cellStyle name="Comma 59" xfId="356" xr:uid="{B6C4F315-6A60-492C-8CE4-E0CAA26BF9C3}"/>
    <cellStyle name="Comma 6" xfId="357" xr:uid="{15EB7CE5-152C-4EEA-914F-3DFD7C0E090E}"/>
    <cellStyle name="Comma 6 2" xfId="358" xr:uid="{85E84170-2328-4E99-A5DA-BCE9FC0A2464}"/>
    <cellStyle name="Comma 6 2 2" xfId="359" xr:uid="{2CB62EF3-CE2C-434E-8ADE-6478523E05DF}"/>
    <cellStyle name="Comma 6 3" xfId="360" xr:uid="{9ADE12F0-E1B1-4B3D-8FD0-17D5C4038990}"/>
    <cellStyle name="Comma 6 3 2" xfId="361" xr:uid="{112E347B-9C16-42C5-B604-983B62BE57E4}"/>
    <cellStyle name="Comma 60" xfId="362" xr:uid="{D9903B40-0749-47FC-9672-113C6C7BB42D}"/>
    <cellStyle name="Comma 61" xfId="363" xr:uid="{4C3B0F40-B104-4468-B5F9-B8FA2E8B6779}"/>
    <cellStyle name="Comma 62" xfId="364" xr:uid="{2620531A-D8A3-4E5D-A32B-FF3E65C1E713}"/>
    <cellStyle name="Comma 63" xfId="365" xr:uid="{0B7C5AF1-C635-42C4-8503-C50D70E76E80}"/>
    <cellStyle name="Comma 64" xfId="366" xr:uid="{6AD60AFB-4E41-4D69-8185-FBE637AB5AF3}"/>
    <cellStyle name="Comma 65" xfId="367" xr:uid="{38F36E28-57CD-458A-B2C4-032822181254}"/>
    <cellStyle name="Comma 66" xfId="368" xr:uid="{11D2B89B-F534-4D32-A2FC-13BCD6F4A53D}"/>
    <cellStyle name="Comma 67" xfId="369" xr:uid="{D07317BE-576B-48BD-813F-262612736A64}"/>
    <cellStyle name="Comma 68" xfId="370" xr:uid="{311E9C89-60FE-4758-9EBE-E216DEB02598}"/>
    <cellStyle name="Comma 69" xfId="371" xr:uid="{4D14698D-4D19-4B60-A5BF-A1C2E8AB1C55}"/>
    <cellStyle name="Comma 7" xfId="372" xr:uid="{F4B321B1-A52C-49F5-866A-98352268F524}"/>
    <cellStyle name="Comma 7 2" xfId="373" xr:uid="{94DB0215-9388-41BF-87C7-EB61252870BB}"/>
    <cellStyle name="Comma 7 3" xfId="374" xr:uid="{7BFE19E2-0C09-4056-BF86-A28431EE3C07}"/>
    <cellStyle name="Comma 7 3 2" xfId="375" xr:uid="{69849912-A446-4929-B218-D63BDCE7FAB3}"/>
    <cellStyle name="Comma 7 3 2 2" xfId="376" xr:uid="{485A3092-0134-436D-A0D6-1A331DDF5A8F}"/>
    <cellStyle name="Comma 7 3 2 3" xfId="377" xr:uid="{69AAFD83-A431-49A6-B682-D4E1C7CFDFBF}"/>
    <cellStyle name="Comma 7 3 3" xfId="378" xr:uid="{649E05B1-91FD-4F9A-8029-4AF945BED640}"/>
    <cellStyle name="Comma 7 3 4" xfId="379" xr:uid="{44AEB073-EE5D-4F00-92FD-B073416C9E69}"/>
    <cellStyle name="Comma 70" xfId="380" xr:uid="{D588F227-1A0E-4E0C-97E2-3E49BCAB5A07}"/>
    <cellStyle name="Comma 71" xfId="381" xr:uid="{9ACEE4C2-1029-4878-9C98-31D568861184}"/>
    <cellStyle name="Comma 72" xfId="382" xr:uid="{F580A745-B053-4747-BFD2-308BF851D86A}"/>
    <cellStyle name="Comma 73" xfId="383" xr:uid="{2E9FD2C8-7AB7-4E92-AA50-48FC0913B1F5}"/>
    <cellStyle name="Comma 74" xfId="384" xr:uid="{1CDDA35F-A77D-401A-9A82-439E966954BC}"/>
    <cellStyle name="Comma 75" xfId="385" xr:uid="{FFA70049-653D-4153-84C2-2EE62FBF6EB6}"/>
    <cellStyle name="Comma 76" xfId="386" xr:uid="{A7E2CB00-7CB2-4858-B656-4D56EDC34A5E}"/>
    <cellStyle name="Comma 77" xfId="387" xr:uid="{435B2E12-29E6-4245-8B06-3A30B06B33A5}"/>
    <cellStyle name="Comma 78" xfId="388" xr:uid="{B8F59372-8BCC-4D38-A864-89C1A9FFD156}"/>
    <cellStyle name="Comma 79" xfId="389" xr:uid="{2F2A676F-70C4-4DD2-935F-51F4F3601127}"/>
    <cellStyle name="Comma 8" xfId="390" xr:uid="{5CC0F729-95CD-43DA-B655-9D432CF2F8AE}"/>
    <cellStyle name="Comma 8 2" xfId="391" xr:uid="{BD561043-00A6-4D96-B553-D73193CC1A7E}"/>
    <cellStyle name="Comma 8 3" xfId="392" xr:uid="{3511E22B-ED99-4D81-ACC5-7591CEBAF006}"/>
    <cellStyle name="Comma 8 3 2" xfId="393" xr:uid="{206D65E4-1E79-4D6B-A4B6-FB16FD53ED12}"/>
    <cellStyle name="Comma 8 3 2 2" xfId="394" xr:uid="{36A57332-F569-42EF-A4B4-218D2482ED31}"/>
    <cellStyle name="Comma 8 3 3" xfId="395" xr:uid="{7093EB1A-EE8F-4BED-B4A8-F985A5EC246F}"/>
    <cellStyle name="Comma 80" xfId="396" xr:uid="{8240DC68-558C-4ECD-90E2-84F0FE5860A3}"/>
    <cellStyle name="Comma 81" xfId="397" xr:uid="{7215D3E8-95AD-4833-9BBA-414916B1882B}"/>
    <cellStyle name="Comma 82" xfId="398" xr:uid="{AF0FC34F-B4BA-45BB-B683-46E15E7E4AB2}"/>
    <cellStyle name="Comma 83" xfId="399" xr:uid="{83F635D0-D60F-443F-BC57-10B509DD38C9}"/>
    <cellStyle name="Comma 84" xfId="400" xr:uid="{F3723AFB-5F32-42A2-9FDE-D77BB0DFC691}"/>
    <cellStyle name="Comma 85" xfId="401" xr:uid="{A7FDD1C3-2FD4-4371-9B95-937584B7BB76}"/>
    <cellStyle name="Comma 86" xfId="402" xr:uid="{6A0E9B80-13AA-498E-BE2B-1FA4382242AF}"/>
    <cellStyle name="Comma 87" xfId="403" xr:uid="{09563153-41A9-4089-BD02-B7F9D6C8EB05}"/>
    <cellStyle name="Comma 88" xfId="404" xr:uid="{A3C4BC78-205E-4C7C-9030-EE440DC3847E}"/>
    <cellStyle name="Comma 89" xfId="405" xr:uid="{F4923D74-AD22-4B1E-9E02-6073C0B1D0A9}"/>
    <cellStyle name="Comma 9" xfId="406" xr:uid="{860F1EB0-FC09-4804-A18F-8D4A8904A33B}"/>
    <cellStyle name="Comma 9 2" xfId="407" xr:uid="{A127EC38-200A-4233-B26A-F314EEB778C8}"/>
    <cellStyle name="Comma 9 3" xfId="408" xr:uid="{70CA85E6-D33D-4153-87D5-0D9EB7D87446}"/>
    <cellStyle name="Comma 9 3 2" xfId="409" xr:uid="{611C81A2-12A7-4448-BFFA-A6C7E2F571D8}"/>
    <cellStyle name="Comma 9 3 2 2" xfId="410" xr:uid="{C749B453-0778-46AE-8EC6-EA1BCC49C278}"/>
    <cellStyle name="Comma 9 3 3" xfId="411" xr:uid="{E723ACFB-CBF5-4145-B592-3A5AFBA10A61}"/>
    <cellStyle name="Comma 90" xfId="412" xr:uid="{7B68BC94-5278-4DE6-B458-03DF4B2B6093}"/>
    <cellStyle name="Comma 91" xfId="413" xr:uid="{CC27109F-393F-46E7-B384-DF26B63AEBBA}"/>
    <cellStyle name="Comma 92" xfId="414" xr:uid="{897B958F-46BF-41B7-9323-053341D6CC8C}"/>
    <cellStyle name="Comma 93" xfId="415" xr:uid="{CF544253-B9BC-42CF-A997-EE92F8ADE22C}"/>
    <cellStyle name="Comma 94" xfId="416" xr:uid="{68CA72D3-B2C2-4012-9E72-F81425BFADBA}"/>
    <cellStyle name="Comma 95" xfId="417" xr:uid="{99C7F7E9-EE91-449B-B471-78BB7AD81AC8}"/>
    <cellStyle name="Comma 96" xfId="418" xr:uid="{5D849BA3-B26E-4597-9D06-DC476DF94DDF}"/>
    <cellStyle name="Comma 97" xfId="419" xr:uid="{56FFF14D-3F6E-48F5-89D8-4E66E653D0B0}"/>
    <cellStyle name="Comma 98" xfId="420" xr:uid="{DA4EB850-FC69-47BA-8DB2-1DA7B6855361}"/>
    <cellStyle name="Comma 99" xfId="421" xr:uid="{BCC5335A-A263-472B-93FA-A5F8CF9DFE96}"/>
    <cellStyle name="Comment" xfId="422" xr:uid="{620F7DEF-6E95-402E-A871-6B52E10475DA}"/>
    <cellStyle name="Currency" xfId="2" builtinId="4"/>
    <cellStyle name="Currency [1]" xfId="423" xr:uid="{2D716118-5354-44F7-9849-239C167BAAEF}"/>
    <cellStyle name="Currency [1] 2" xfId="424" xr:uid="{53914D6C-5D30-4B80-B464-84A6767898F8}"/>
    <cellStyle name="Currency [1] 2 2" xfId="425" xr:uid="{68E04DDA-7E3B-4151-BBBF-A72E033E92DA}"/>
    <cellStyle name="Currency [2]" xfId="426" xr:uid="{9078391B-9D38-4871-A645-34713A79C87E}"/>
    <cellStyle name="Currency [2] 2" xfId="427" xr:uid="{9BDB624E-205B-4912-B6F1-8A88F5D23DBD}"/>
    <cellStyle name="Currency [2] 2 2" xfId="428" xr:uid="{D0038414-C1AC-4B9D-8561-E86477FD296A}"/>
    <cellStyle name="Currency 10" xfId="429" xr:uid="{9CB866D8-A5C1-4BCF-853E-DAB3E1CDC0E9}"/>
    <cellStyle name="Currency 10 2" xfId="430" xr:uid="{75227EE3-5E94-4638-BCDC-41E623A5C195}"/>
    <cellStyle name="Currency 10 3" xfId="431" xr:uid="{CFC2D971-3C19-4D2D-AC4C-57505C4725C9}"/>
    <cellStyle name="Currency 100" xfId="432" xr:uid="{84E851C9-A5A3-44D7-8834-BB20CCC84733}"/>
    <cellStyle name="Currency 101" xfId="433" xr:uid="{975A76AF-B1CE-4683-BCA3-E52B396C75A5}"/>
    <cellStyle name="Currency 102" xfId="434" xr:uid="{FEB9A8D1-8236-45A1-A6CD-983A865D5B6D}"/>
    <cellStyle name="Currency 103" xfId="435" xr:uid="{E89F04AE-6C98-47D1-8911-0C19EA40E7D9}"/>
    <cellStyle name="Currency 104" xfId="436" xr:uid="{8131934A-C882-4EC2-8D03-44D11F081F62}"/>
    <cellStyle name="Currency 105" xfId="437" xr:uid="{56261794-F30F-45CD-9CFD-2D5B7D38E305}"/>
    <cellStyle name="Currency 106" xfId="438" xr:uid="{CEF8BE87-08BD-48AB-B417-43ADEF55E13B}"/>
    <cellStyle name="Currency 107" xfId="439" xr:uid="{1E319D30-F9E1-4CEE-B05E-D513B7B441A5}"/>
    <cellStyle name="Currency 108" xfId="440" xr:uid="{C1C1348D-B23B-475E-BA2C-825101AB5E07}"/>
    <cellStyle name="Currency 109" xfId="441" xr:uid="{90EA9A96-D64A-4F2D-906E-859FC186DDB1}"/>
    <cellStyle name="Currency 11" xfId="442" xr:uid="{4FF18B92-486D-429C-B6D9-26D59A5239E7}"/>
    <cellStyle name="Currency 11 2" xfId="443" xr:uid="{88191929-191C-43CD-BF99-956C521F1B40}"/>
    <cellStyle name="Currency 110" xfId="444" xr:uid="{3C802A2D-114D-41DB-A5A0-44214187E3E1}"/>
    <cellStyle name="Currency 111" xfId="445" xr:uid="{6756629D-DE2A-44F4-A96F-2B98D2031884}"/>
    <cellStyle name="Currency 112" xfId="446" xr:uid="{9A979A67-4FE5-4EA5-99A9-CA3BAF35C1C7}"/>
    <cellStyle name="Currency 12" xfId="447" xr:uid="{D03AAE80-066F-4120-B4AB-CC9603D2D326}"/>
    <cellStyle name="Currency 12 2" xfId="448" xr:uid="{66AF30F9-0103-40DE-A4B1-4887D102F623}"/>
    <cellStyle name="Currency 13" xfId="449" xr:uid="{628E574D-BA55-44C0-ADFF-95669D1B4ADD}"/>
    <cellStyle name="Currency 13 2" xfId="450" xr:uid="{BFD65CF9-AD03-4090-BE73-0CE690F48A59}"/>
    <cellStyle name="Currency 14" xfId="451" xr:uid="{64232303-AE9F-4308-AAF2-109A9081AA2E}"/>
    <cellStyle name="Currency 14 2" xfId="452" xr:uid="{017A4272-20DC-4E16-B60E-91513C5A00A3}"/>
    <cellStyle name="Currency 15" xfId="453" xr:uid="{02131A12-31B8-4477-987D-BEC186177728}"/>
    <cellStyle name="Currency 15 2" xfId="454" xr:uid="{A2B8CB7D-FD3B-4710-AE74-A46F90D77B7D}"/>
    <cellStyle name="Currency 16" xfId="455" xr:uid="{CB046995-3094-4C98-AB35-405D17CC8384}"/>
    <cellStyle name="Currency 16 2" xfId="456" xr:uid="{68B13D3C-9F64-4FC8-84F8-5B50C8299D47}"/>
    <cellStyle name="Currency 17" xfId="457" xr:uid="{79183A30-F5D0-471F-9E14-824840DE3976}"/>
    <cellStyle name="Currency 17 2" xfId="458" xr:uid="{F0CC0687-23A8-4888-B8A1-039F5F1D3E34}"/>
    <cellStyle name="Currency 18" xfId="459" xr:uid="{409A92B4-03A4-469F-8552-4CA85DEB2C90}"/>
    <cellStyle name="Currency 18 2" xfId="460" xr:uid="{9D16D016-B1F8-40B9-84D7-DD6C2283CEE3}"/>
    <cellStyle name="Currency 18 3" xfId="461" xr:uid="{F220CCE2-A152-4CE4-9DB1-D4FDD2DDEC7C}"/>
    <cellStyle name="Currency 18 4" xfId="462" xr:uid="{61447EF1-0B90-48A4-987E-D6633B663EBC}"/>
    <cellStyle name="Currency 19" xfId="463" xr:uid="{A2A94166-189B-4E15-8CE6-2A85AFEBC6A2}"/>
    <cellStyle name="Currency 19 2" xfId="464" xr:uid="{28A5A198-AE9B-45B8-AE9F-12E280467D35}"/>
    <cellStyle name="Currency 2" xfId="30" xr:uid="{325BE47D-439F-45B4-A93F-C4247EF5915C}"/>
    <cellStyle name="Currency 2 2" xfId="465" xr:uid="{18A3896B-2371-409B-B391-C201EE14528B}"/>
    <cellStyle name="Currency 2 2 2" xfId="466" xr:uid="{82DC84B7-A260-4584-8FEA-F263400B4A44}"/>
    <cellStyle name="Currency 2 3" xfId="467" xr:uid="{28D9E8BD-35CE-425E-95A5-1444224B9B59}"/>
    <cellStyle name="Currency 2 3 2" xfId="468" xr:uid="{5837D9DE-9585-4A50-843C-665B2360C0E5}"/>
    <cellStyle name="Currency 20" xfId="469" xr:uid="{328261C2-33D2-4EC4-852A-A14952BD3FE4}"/>
    <cellStyle name="Currency 20 2" xfId="470" xr:uid="{8A97F184-D790-4C49-A7A1-EBF6921FACCA}"/>
    <cellStyle name="Currency 21" xfId="471" xr:uid="{C6D3844F-1725-4C35-B26A-C73ECD56905E}"/>
    <cellStyle name="Currency 21 2" xfId="472" xr:uid="{929B41BA-8B2E-46CD-93AC-B8E0238C3560}"/>
    <cellStyle name="Currency 22" xfId="473" xr:uid="{818177FA-555C-48E4-8097-721E5E11B890}"/>
    <cellStyle name="Currency 22 2" xfId="474" xr:uid="{492B910A-EDDC-4CC6-AB1D-8484111F0FB2}"/>
    <cellStyle name="Currency 23" xfId="475" xr:uid="{B9385234-FA64-4076-A82D-FBF9352287E5}"/>
    <cellStyle name="Currency 23 2" xfId="476" xr:uid="{49BC1225-3BC5-459B-93DC-F3CB72B9CDA7}"/>
    <cellStyle name="Currency 24" xfId="477" xr:uid="{AD124410-9D10-4C06-BBB6-2CDBC2969B08}"/>
    <cellStyle name="Currency 24 2" xfId="478" xr:uid="{3B5582DD-8C79-41F6-8567-60AAF594085E}"/>
    <cellStyle name="Currency 25" xfId="479" xr:uid="{27FE0BDD-C58F-4013-B603-CAFE253319A3}"/>
    <cellStyle name="Currency 25 2" xfId="480" xr:uid="{0665F27E-B5AA-49E4-8129-FFABA0B65C5C}"/>
    <cellStyle name="Currency 26" xfId="481" xr:uid="{E3BA21D9-06EC-4BFB-8454-56BA78BF8911}"/>
    <cellStyle name="Currency 26 2" xfId="482" xr:uid="{AD331C94-552B-4355-B8BC-FA2DB3641D4A}"/>
    <cellStyle name="Currency 27" xfId="483" xr:uid="{F8647A59-00F2-4DD9-8825-F64470DAF0FD}"/>
    <cellStyle name="Currency 27 2" xfId="484" xr:uid="{FAD3A616-DBD8-4CFB-9C49-D2A0A0AE0256}"/>
    <cellStyle name="Currency 28" xfId="485" xr:uid="{F207EF6E-621B-4493-9558-259C072DAC62}"/>
    <cellStyle name="Currency 29" xfId="486" xr:uid="{64914D96-6676-43E3-B011-E6E986DF4229}"/>
    <cellStyle name="Currency 3" xfId="31" xr:uid="{04662743-89C0-4FA5-B4FC-72D65C5F3089}"/>
    <cellStyle name="Currency 3 2" xfId="487" xr:uid="{C4A7CEA4-FDEE-40D3-B686-D01FDD391CF6}"/>
    <cellStyle name="Currency 3 3" xfId="488" xr:uid="{A2C25830-4877-410E-80AE-352B13DA707B}"/>
    <cellStyle name="Currency 3 3 2" xfId="489" xr:uid="{800D2D43-3B09-4E56-A292-1B882DEFF93A}"/>
    <cellStyle name="Currency 3 3 3" xfId="490" xr:uid="{99C63A4B-2225-407F-A88E-8FBC38987ADE}"/>
    <cellStyle name="Currency 3 4" xfId="491" xr:uid="{24EF16C0-F150-48F0-8327-9051F565DEB6}"/>
    <cellStyle name="Currency 3 4 2" xfId="492" xr:uid="{6FC64B6F-BF05-4318-9249-FCEBB7FF8783}"/>
    <cellStyle name="Currency 30" xfId="493" xr:uid="{4672BE76-97BA-4481-B669-EFCBD1D27D4E}"/>
    <cellStyle name="Currency 31" xfId="494" xr:uid="{D5600FA9-DCF6-4FB8-A539-23A6B414540C}"/>
    <cellStyle name="Currency 32" xfId="495" xr:uid="{037334E6-C965-48A9-8F28-5C707BB8266E}"/>
    <cellStyle name="Currency 33" xfId="496" xr:uid="{F3F82C20-8994-491F-B423-57BD95E75788}"/>
    <cellStyle name="Currency 33 2" xfId="497" xr:uid="{67E1CFAB-9F7F-4378-9B3B-D9AD03070E35}"/>
    <cellStyle name="Currency 34" xfId="498" xr:uid="{5BFCB36E-E97A-4BD5-B884-8D34037063BF}"/>
    <cellStyle name="Currency 34 2" xfId="499" xr:uid="{C41AD234-7EF0-4897-B30C-CFF92B29DBAF}"/>
    <cellStyle name="Currency 35" xfId="500" xr:uid="{ECF36714-F00F-45AD-B92E-6FBB4974E914}"/>
    <cellStyle name="Currency 35 2" xfId="501" xr:uid="{8FD4691E-ED87-4495-9AC0-E7B117A20F3A}"/>
    <cellStyle name="Currency 36" xfId="502" xr:uid="{A2A7B76B-265F-4AF5-8E03-0733A81AC208}"/>
    <cellStyle name="Currency 36 2" xfId="503" xr:uid="{6AF8F439-C264-406C-8B7C-FBEAFE102F92}"/>
    <cellStyle name="Currency 37" xfId="504" xr:uid="{84FB5C5C-9C68-4D1A-81B4-E9A741F9283D}"/>
    <cellStyle name="Currency 37 2" xfId="505" xr:uid="{8D838E07-53F4-4D59-9C8B-21973CD4C2E8}"/>
    <cellStyle name="Currency 38" xfId="506" xr:uid="{4E9F0557-EE23-4617-BCBD-1E97B2348739}"/>
    <cellStyle name="Currency 39" xfId="507" xr:uid="{3B404729-BD2A-4E1C-9DD2-BCF33F6156A3}"/>
    <cellStyle name="Currency 39 2" xfId="508" xr:uid="{79E4216C-46DD-4BA3-A872-6E0578594361}"/>
    <cellStyle name="Currency 4" xfId="509" xr:uid="{9805C551-8F29-465E-B8C6-FB86D5B678A3}"/>
    <cellStyle name="Currency 4 2" xfId="510" xr:uid="{3933E82B-6D16-4F11-86EC-090BAD15FD79}"/>
    <cellStyle name="Currency 4 2 2" xfId="511" xr:uid="{728E7E00-C907-499E-B8D5-619E4F047B64}"/>
    <cellStyle name="Currency 4 3" xfId="512" xr:uid="{92A93BF1-F137-4A48-86CB-90207EE5F511}"/>
    <cellStyle name="Currency 4 3 2" xfId="513" xr:uid="{390F71B3-3184-4CC0-8BF3-A4E7A22310C8}"/>
    <cellStyle name="Currency 4 3 2 2" xfId="514" xr:uid="{7EECA8A8-477F-49E4-B571-73620D3A9079}"/>
    <cellStyle name="Currency 4 3 2 3" xfId="515" xr:uid="{00EAF690-2892-4713-A6C9-8EBE40DD5B89}"/>
    <cellStyle name="Currency 4 3 3" xfId="516" xr:uid="{E14D2E7A-31AF-43D6-ADF3-F4BFE62D2E54}"/>
    <cellStyle name="Currency 40" xfId="517" xr:uid="{6CC9277F-3C6D-4625-A645-5E2FD6E5FAE0}"/>
    <cellStyle name="Currency 41" xfId="518" xr:uid="{A9EF4B19-0A54-445B-9ABD-F1E464E32C53}"/>
    <cellStyle name="Currency 42" xfId="519" xr:uid="{D8BA6349-C355-4DBD-A013-BEE6555132E7}"/>
    <cellStyle name="Currency 43" xfId="520" xr:uid="{42A90C80-532A-47CA-8D87-16E7AB2F18D4}"/>
    <cellStyle name="Currency 44" xfId="521" xr:uid="{655A1201-CA54-4C32-8522-DC1B32830795}"/>
    <cellStyle name="Currency 45" xfId="522" xr:uid="{F5DE6162-1A68-456C-9611-CCAFFCA29FAF}"/>
    <cellStyle name="Currency 46" xfId="523" xr:uid="{55372504-E56D-4680-B7C3-512D5C965F0E}"/>
    <cellStyle name="Currency 47" xfId="524" xr:uid="{8F799D28-E5C7-4887-B312-EE6FA5DA562F}"/>
    <cellStyle name="Currency 48" xfId="525" xr:uid="{02DC1C39-6B05-420F-BEDE-F3CC76DA550B}"/>
    <cellStyle name="Currency 49" xfId="526" xr:uid="{013AF9A3-6C8A-4E9F-AB83-7864CA5216E8}"/>
    <cellStyle name="Currency 5" xfId="527" xr:uid="{ED86F8C7-FC89-4264-A61E-2BE083283A50}"/>
    <cellStyle name="Currency 5 2" xfId="528" xr:uid="{F51CF023-91BF-4A9A-B94E-08BD8ECA8643}"/>
    <cellStyle name="Currency 5 3" xfId="529" xr:uid="{556C9691-AB95-446F-8E84-861AF047FF2A}"/>
    <cellStyle name="Currency 5 3 2" xfId="530" xr:uid="{2B36C509-9215-465D-B01A-475B965124CC}"/>
    <cellStyle name="Currency 5 3 2 2" xfId="531" xr:uid="{EDEF90A3-25F5-4377-AD28-ABB5E13387FC}"/>
    <cellStyle name="Currency 5 3 3" xfId="532" xr:uid="{7BC9D3B4-1FA7-4310-B632-DED9A43AA474}"/>
    <cellStyle name="Currency 5 3 4" xfId="533" xr:uid="{85DD39FD-1A44-45BE-A73A-B95D4E22F9E2}"/>
    <cellStyle name="Currency 5 4" xfId="534" xr:uid="{1E9A9190-4DC0-4856-9DC1-8ABC5787801A}"/>
    <cellStyle name="Currency 50" xfId="535" xr:uid="{0D6D437F-7D81-484B-A4AE-37958B1D9861}"/>
    <cellStyle name="Currency 51" xfId="536" xr:uid="{89BB66DE-9335-435A-882B-DED4428D8627}"/>
    <cellStyle name="Currency 52" xfId="537" xr:uid="{8F265788-1BC8-4883-A167-4B0AC1413296}"/>
    <cellStyle name="Currency 53" xfId="538" xr:uid="{AFADF889-868F-4AE4-9A71-6743D7E9D9AA}"/>
    <cellStyle name="Currency 54" xfId="539" xr:uid="{06D5E551-3776-47A7-88F7-2169464BF0FC}"/>
    <cellStyle name="Currency 55" xfId="540" xr:uid="{9B4532E7-AD33-4A15-B003-43FA664BA065}"/>
    <cellStyle name="Currency 56" xfId="541" xr:uid="{08994FBD-893C-4FC0-8BBB-C05EB35E7518}"/>
    <cellStyle name="Currency 57" xfId="542" xr:uid="{3156AC31-FF90-46B9-B00F-3C49FC788533}"/>
    <cellStyle name="Currency 58" xfId="543" xr:uid="{650CF4FA-6B7A-4A16-8626-D2CBB2035494}"/>
    <cellStyle name="Currency 59" xfId="544" xr:uid="{E3EB6220-D805-4EB8-8165-4E2B572ADC61}"/>
    <cellStyle name="Currency 6" xfId="545" xr:uid="{73CDBBD7-EE36-4150-B2D8-8294EB302A84}"/>
    <cellStyle name="Currency 6 2" xfId="546" xr:uid="{AB5F6D34-908C-4951-A6BE-A692CB265B0E}"/>
    <cellStyle name="Currency 6 2 2" xfId="547" xr:uid="{190311E8-60FE-48DA-95DE-9B057AB7DA7C}"/>
    <cellStyle name="Currency 6 2 3" xfId="548" xr:uid="{72E3CDFF-5265-494E-B8D8-6CDA90305657}"/>
    <cellStyle name="Currency 6 3" xfId="549" xr:uid="{4FD5E0DC-24CF-41F2-9EE7-5414C341409F}"/>
    <cellStyle name="Currency 6 3 2" xfId="550" xr:uid="{A2AC6AE6-F312-4AC3-83C4-ED702549EA25}"/>
    <cellStyle name="Currency 6 4" xfId="551" xr:uid="{0DFD31DF-6E81-44AE-A886-457190C15F4B}"/>
    <cellStyle name="Currency 6 5" xfId="552" xr:uid="{953097E9-0E20-43A5-9A1E-135648FCC82B}"/>
    <cellStyle name="Currency 60" xfId="553" xr:uid="{495AE7F9-2F1C-46D4-85D7-E6C0935314C3}"/>
    <cellStyle name="Currency 61" xfId="554" xr:uid="{58F81835-7BB0-4374-AA5F-1A7783DA612C}"/>
    <cellStyle name="Currency 62" xfId="555" xr:uid="{59D8E0AB-6702-4164-A452-A8F386A61D95}"/>
    <cellStyle name="Currency 63" xfId="556" xr:uid="{8157559D-E261-4D92-8920-1E883A627A15}"/>
    <cellStyle name="Currency 64" xfId="557" xr:uid="{988B6A1B-4F18-44AB-BF4F-DA68A3614BA4}"/>
    <cellStyle name="Currency 65" xfId="558" xr:uid="{EAA5F9DC-D393-4786-8428-FA38D4A9E975}"/>
    <cellStyle name="Currency 66" xfId="559" xr:uid="{90CDA029-C9A7-4D47-9F8A-76A9EBD1E9C7}"/>
    <cellStyle name="Currency 67" xfId="560" xr:uid="{12EBEDA5-43D4-44D7-BE1E-DCDAE9DBCE2B}"/>
    <cellStyle name="Currency 68" xfId="561" xr:uid="{CAF4B84E-9B31-4B72-ACEF-1E654A775C9E}"/>
    <cellStyle name="Currency 69" xfId="562" xr:uid="{4063B3E1-1EE7-4F3B-96FF-901326CF428C}"/>
    <cellStyle name="Currency 7" xfId="563" xr:uid="{1CDF76A0-3FCF-49D8-8A29-F73C68B5145C}"/>
    <cellStyle name="Currency 7 2" xfId="564" xr:uid="{47C37F87-D386-44B4-A913-60FCE9AB8622}"/>
    <cellStyle name="Currency 7 3" xfId="565" xr:uid="{7AB06EFB-1D37-46F4-8C59-54B009BBBCE0}"/>
    <cellStyle name="Currency 70" xfId="566" xr:uid="{18CE353E-E7CC-466B-A913-484F8EA3836F}"/>
    <cellStyle name="Currency 71" xfId="567" xr:uid="{175F3875-CF7A-4E30-A465-F6A6A043E5B8}"/>
    <cellStyle name="Currency 72" xfId="568" xr:uid="{A4C6AB0A-148A-4111-AF28-D94651099F02}"/>
    <cellStyle name="Currency 73" xfId="569" xr:uid="{ADEF9E0D-D047-497D-876A-C3EA16843D1B}"/>
    <cellStyle name="Currency 74" xfId="570" xr:uid="{F8DD77F5-9B9D-429D-B267-83E9BABE9519}"/>
    <cellStyle name="Currency 75" xfId="571" xr:uid="{A6FF6B72-4A83-4F08-A98C-560E68DBA7AF}"/>
    <cellStyle name="Currency 76" xfId="572" xr:uid="{F4A04017-C31E-4A0F-B616-7DF7D830058F}"/>
    <cellStyle name="Currency 77" xfId="573" xr:uid="{C0B7C61D-4A2B-49EE-904C-2CA783D31210}"/>
    <cellStyle name="Currency 78" xfId="574" xr:uid="{24698A86-80B8-4C3B-AA54-FC3846648AF4}"/>
    <cellStyle name="Currency 79" xfId="575" xr:uid="{E2E85530-62E5-41F8-9E15-84F710AF9501}"/>
    <cellStyle name="Currency 8" xfId="576" xr:uid="{C0DC3877-A8F9-4DF7-9188-2F267A9BBF6C}"/>
    <cellStyle name="Currency 8 2" xfId="577" xr:uid="{A22CFDE9-BF46-47A8-A80B-25B152F9419C}"/>
    <cellStyle name="Currency 8 3" xfId="578" xr:uid="{A6A0119F-C071-477E-966C-8AB26F88B02A}"/>
    <cellStyle name="Currency 80" xfId="579" xr:uid="{09B4F1F9-0DC0-4991-9EE5-F21BA9F3855D}"/>
    <cellStyle name="Currency 81" xfId="580" xr:uid="{FBAA3929-B911-4EB4-93EC-D8A4B9DC6262}"/>
    <cellStyle name="Currency 82" xfId="581" xr:uid="{13C1C3C1-A005-40D8-869D-0BFB970BB137}"/>
    <cellStyle name="Currency 83" xfId="582" xr:uid="{F1FF1A06-E690-4386-B177-02365CC21F02}"/>
    <cellStyle name="Currency 84" xfId="583" xr:uid="{EDC2C672-8E25-453A-855A-98BB9BC95C6A}"/>
    <cellStyle name="Currency 85" xfId="584" xr:uid="{6A02326A-5FED-4D02-A071-49B08D18E764}"/>
    <cellStyle name="Currency 86" xfId="585" xr:uid="{459C8198-B76B-43B1-8C82-DEE7A05D931C}"/>
    <cellStyle name="Currency 87" xfId="586" xr:uid="{50B435D3-E7A3-489E-B4F3-DB2388C67CCA}"/>
    <cellStyle name="Currency 88" xfId="587" xr:uid="{D2E3CFDB-0B09-4059-BC8E-FB1F33599CF5}"/>
    <cellStyle name="Currency 89" xfId="588" xr:uid="{50C01F54-0376-4EF1-94A6-AE84923F5A5B}"/>
    <cellStyle name="Currency 9" xfId="589" xr:uid="{A0A83D5B-5A74-4F5F-B593-07D129E30B07}"/>
    <cellStyle name="Currency 9 2" xfId="590" xr:uid="{570D7E50-5EB6-4B82-A072-E77A2435844A}"/>
    <cellStyle name="Currency 9 3" xfId="591" xr:uid="{7D5C8804-D558-41C6-A5C8-512325B8EAD9}"/>
    <cellStyle name="Currency 90" xfId="592" xr:uid="{8ACC2F90-EBEE-4EC2-ADC0-AE50B49B1106}"/>
    <cellStyle name="Currency 91" xfId="593" xr:uid="{0ECAF004-51C7-40A0-A921-BE3AECAE8900}"/>
    <cellStyle name="Currency 92" xfId="594" xr:uid="{4BF8B20F-A9D8-4DAA-B428-44FA559B32EC}"/>
    <cellStyle name="Currency 93" xfId="595" xr:uid="{49937658-EF41-4CBF-80C4-03D802AE4900}"/>
    <cellStyle name="Currency 94" xfId="596" xr:uid="{58EAB97B-2200-479F-B6CE-68F08B4314B9}"/>
    <cellStyle name="Currency 95" xfId="597" xr:uid="{B0AB2806-5C63-46A2-82C2-BD99DC6CCC64}"/>
    <cellStyle name="Currency 96" xfId="598" xr:uid="{BAA7F13E-3562-41ED-88A8-E09FFBB43FD7}"/>
    <cellStyle name="Currency 97" xfId="599" xr:uid="{2635FF1D-B294-4FC6-AFF4-14E841EF3A08}"/>
    <cellStyle name="Currency 98" xfId="600" xr:uid="{BFE7EDAC-E8FD-4C5C-9354-7D74DD9DAE4F}"/>
    <cellStyle name="Currency 99" xfId="601" xr:uid="{10BDFEA4-F9CB-42AE-90DE-8A7B1958F9F3}"/>
    <cellStyle name="Data" xfId="602" xr:uid="{C2937E06-D565-4949-9394-C68DD9E84545}"/>
    <cellStyle name="ERRORS" xfId="603" xr:uid="{935D29C2-8207-47D3-81FF-544B35CAA162}"/>
    <cellStyle name="Explanatory Text" xfId="15" builtinId="53" customBuiltin="1"/>
    <cellStyle name="Explanatory Text 2" xfId="604" xr:uid="{F17582FA-B568-46EE-82E6-186AB27CE2A7}"/>
    <cellStyle name="Explanatory Text 3" xfId="605" xr:uid="{AB183926-C52C-423E-9BC0-AF4454FEE2CE}"/>
    <cellStyle name="Good" xfId="10" builtinId="26" customBuiltin="1"/>
    <cellStyle name="Good 2" xfId="606" xr:uid="{3DBC84A0-FAE8-4613-8FDE-817FADDC18C0}"/>
    <cellStyle name="Good 3" xfId="607" xr:uid="{DA399EE6-817D-4BE6-90EA-24CA672E823F}"/>
    <cellStyle name="Heading 1 2" xfId="608" xr:uid="{9451F547-5554-4D7E-9869-3585C9E7AD5B}"/>
    <cellStyle name="Heading 1 2 2" xfId="609" xr:uid="{64713941-A05C-4816-A683-3B95A87E9358}"/>
    <cellStyle name="Heading 1 2 2 2" xfId="610" xr:uid="{AE4B4D66-3FB6-44D3-A5F3-65DD47980BAE}"/>
    <cellStyle name="Heading 1 2 2 2 2" xfId="611" xr:uid="{9A855A8A-BC7B-4F4B-A29F-B56EF00FB244}"/>
    <cellStyle name="Heading 1 2 2 3" xfId="612" xr:uid="{AAA7188A-FF0B-40FB-BE23-38C1C480437A}"/>
    <cellStyle name="Heading 1 2 2 4" xfId="613" xr:uid="{51306B77-D27B-498F-87BC-47D32632E5A7}"/>
    <cellStyle name="Heading 1 2 3" xfId="614" xr:uid="{779BD1EE-19BC-4743-8031-04E9C834DBD6}"/>
    <cellStyle name="Heading 1 3" xfId="615" xr:uid="{B11FEE8D-E139-43DB-95D4-2355D391A0E4}"/>
    <cellStyle name="Heading 1 4" xfId="616" xr:uid="{85010C63-3F36-465B-95B0-55E140DF27B2}"/>
    <cellStyle name="Heading 1 4 2" xfId="617" xr:uid="{BB3F75F4-07A0-41CC-AAD2-641A5A9CBEEC}"/>
    <cellStyle name="Heading 1 4 2 2" xfId="618" xr:uid="{DE8D8B68-9F99-47DE-B1E0-42EA93537BA7}"/>
    <cellStyle name="Heading 1 4 3" xfId="619" xr:uid="{97BF9500-4AC4-4BDB-A490-F6F9AEC76709}"/>
    <cellStyle name="Heading 1 4 4" xfId="620" xr:uid="{05A183BC-E024-43F0-BB4C-79D55509D7FB}"/>
    <cellStyle name="Heading 2 2" xfId="621" xr:uid="{FF417D9A-883B-44A1-BA64-0ECC81D7D856}"/>
    <cellStyle name="Heading 2 2 2" xfId="622" xr:uid="{0659052B-6652-433C-9871-0EFBB07C4A77}"/>
    <cellStyle name="Heading 2 2 3" xfId="623" xr:uid="{359F1543-934B-4E98-8547-3DDB96F5B896}"/>
    <cellStyle name="Heading 2 3" xfId="624" xr:uid="{4F50FAB8-0770-4FA7-A5F4-0D3FF3381A61}"/>
    <cellStyle name="Heading 2 4" xfId="625" xr:uid="{BBBD9882-B109-428B-BA9E-F31443321BF7}"/>
    <cellStyle name="Heading 3 2" xfId="626" xr:uid="{4E603F0E-8D28-44B6-94C4-29B87242A2F1}"/>
    <cellStyle name="Heading 3 2 2" xfId="627" xr:uid="{05D9EE69-061E-40BB-979C-3B5A0903BF8B}"/>
    <cellStyle name="Heading 3 2 2 10" xfId="1525" xr:uid="{1D559185-16A6-45A1-B501-060689E07C71}"/>
    <cellStyle name="Heading 3 2 2 11" xfId="1493" xr:uid="{CAA37207-18A8-41E9-B168-7BCC45F0E39C}"/>
    <cellStyle name="Heading 3 2 2 12" xfId="1490" xr:uid="{3047134C-BA78-4770-AD2B-D4781031B6B0}"/>
    <cellStyle name="Heading 3 2 2 13" xfId="1508" xr:uid="{96E4A827-FAEF-4699-99D1-7E9A68486A8B}"/>
    <cellStyle name="Heading 3 2 2 14" xfId="1572" xr:uid="{61865669-2EB9-41CD-BF89-A0C4B4EA7EC1}"/>
    <cellStyle name="Heading 3 2 2 15" xfId="1514" xr:uid="{F5998CA6-A4EC-4269-9526-D24631B69889}"/>
    <cellStyle name="Heading 3 2 2 16" xfId="1581" xr:uid="{CC46B2B4-1082-44B8-936E-AEC51CFADF30}"/>
    <cellStyle name="Heading 3 2 2 2" xfId="628" xr:uid="{9E327D70-AAAD-4DCB-9D06-B6877B99318C}"/>
    <cellStyle name="Heading 3 2 2 2 10" xfId="1491" xr:uid="{85B202A6-8F82-4CD5-87EA-498D162026AB}"/>
    <cellStyle name="Heading 3 2 2 2 11" xfId="1590" xr:uid="{DDD6BFEC-0C11-45F9-92BF-E2F550CDC6CB}"/>
    <cellStyle name="Heading 3 2 2 2 12" xfId="1571" xr:uid="{CEB19379-D904-4BDC-A2CC-B90858C17851}"/>
    <cellStyle name="Heading 3 2 2 2 13" xfId="1598" xr:uid="{41629767-6B18-4E58-8671-D9DFEE987DBA}"/>
    <cellStyle name="Heading 3 2 2 2 14" xfId="1580" xr:uid="{6CD94539-2449-425E-AA71-40790D168CE6}"/>
    <cellStyle name="Heading 3 2 2 2 2" xfId="629" xr:uid="{6AC2F25E-475B-4CED-93CE-ACE9B25B53F9}"/>
    <cellStyle name="Heading 3 2 2 2 2 10" xfId="1584" xr:uid="{DD273C18-88CF-484D-85AF-FDD8492ED5F5}"/>
    <cellStyle name="Heading 3 2 2 2 2 11" xfId="1570" xr:uid="{10E11EDE-0149-46A7-B82B-48B979D12E2A}"/>
    <cellStyle name="Heading 3 2 2 2 2 12" xfId="1515" xr:uid="{CF11A541-C239-4381-A488-DEA402C9B7AA}"/>
    <cellStyle name="Heading 3 2 2 2 2 13" xfId="1579" xr:uid="{706969DD-A38F-468D-AA79-69F9DC523C69}"/>
    <cellStyle name="Heading 3 2 2 2 2 2" xfId="1471" xr:uid="{33F0D4A7-A5BE-420E-A2A8-669B857F2CBA}"/>
    <cellStyle name="Heading 3 2 2 2 2 3" xfId="1555" xr:uid="{16F70177-6C86-410C-902F-06F627EA379C}"/>
    <cellStyle name="Heading 3 2 2 2 2 4" xfId="1468" xr:uid="{988A15FA-5F5F-4C23-BF1F-78CB48BF242A}"/>
    <cellStyle name="Heading 3 2 2 2 2 5" xfId="1543" xr:uid="{ACE2D091-E4E9-4B14-B5DE-685BCC6157ED}"/>
    <cellStyle name="Heading 3 2 2 2 2 6" xfId="1558" xr:uid="{E718ECA5-7A08-4C6A-90A8-97D4EE0CCC3C}"/>
    <cellStyle name="Heading 3 2 2 2 2 7" xfId="45" xr:uid="{EDDFA938-069B-4C2E-A05C-AD2691E3C198}"/>
    <cellStyle name="Heading 3 2 2 2 2 8" xfId="1495" xr:uid="{066AC95E-9A7F-4560-9A5B-D35C440C87C6}"/>
    <cellStyle name="Heading 3 2 2 2 2 9" xfId="1492" xr:uid="{52582893-0414-47B8-A875-7D8B9FCAEC11}"/>
    <cellStyle name="Heading 3 2 2 2 3" xfId="1470" xr:uid="{CE2C6E15-C4A0-470E-AF3E-356A32D6AD9A}"/>
    <cellStyle name="Heading 3 2 2 2 4" xfId="1556" xr:uid="{F794728A-842F-407B-A8BC-BDB4272CB1E5}"/>
    <cellStyle name="Heading 3 2 2 2 5" xfId="1467" xr:uid="{FBBC8D45-1A68-4E5D-9ECB-C89B56157496}"/>
    <cellStyle name="Heading 3 2 2 2 6" xfId="1544" xr:uid="{945F6954-A4AC-4DBF-8A45-2F61FC754B79}"/>
    <cellStyle name="Heading 3 2 2 2 7" xfId="1559" xr:uid="{4B2F5599-10B5-409F-ABB8-8F6A4466A979}"/>
    <cellStyle name="Heading 3 2 2 2 8" xfId="44" xr:uid="{2CB26B97-F77A-4D8F-821A-91338B8432C5}"/>
    <cellStyle name="Heading 3 2 2 2 9" xfId="1494" xr:uid="{EDCD672A-A913-43B5-A3AA-0E81DC40BD36}"/>
    <cellStyle name="Heading 3 2 2 3" xfId="630" xr:uid="{19783FBB-2E8E-4F53-9FB7-501CD0CF8FED}"/>
    <cellStyle name="Heading 3 2 2 3 10" xfId="1509" xr:uid="{9B5A2BC5-888D-424D-9111-B6BE95DD0249}"/>
    <cellStyle name="Heading 3 2 2 3 11" xfId="1569" xr:uid="{3E625CF5-D417-471B-8BC2-AEC5FC8B9177}"/>
    <cellStyle name="Heading 3 2 2 3 12" xfId="1516" xr:uid="{F8502A36-4479-47A1-9D86-524C93E88FB7}"/>
    <cellStyle name="Heading 3 2 2 3 13" xfId="1578" xr:uid="{E6DB026B-61B6-4384-B3BE-0D1FE5F81D0F}"/>
    <cellStyle name="Heading 3 2 2 3 2" xfId="1472" xr:uid="{B50DCFA6-D708-4D3B-AC88-AA1EAA3A44F9}"/>
    <cellStyle name="Heading 3 2 2 3 3" xfId="1554" xr:uid="{E1C78661-5647-4E92-845F-4EA19794941D}"/>
    <cellStyle name="Heading 3 2 2 3 4" xfId="1481" xr:uid="{67B5334E-9DC9-4800-A906-15C0CDEC98F5}"/>
    <cellStyle name="Heading 3 2 2 3 5" xfId="1542" xr:uid="{C2155076-2BA8-44B8-8F83-A57E35BEC0BB}"/>
    <cellStyle name="Heading 3 2 2 3 6" xfId="1533" xr:uid="{397B6101-523D-4AC4-8A29-2F4213547B37}"/>
    <cellStyle name="Heading 3 2 2 3 7" xfId="1524" xr:uid="{6DB405C0-E309-473D-B63D-3381AD28B09B}"/>
    <cellStyle name="Heading 3 2 2 3 8" xfId="1496" xr:uid="{EF818AD4-C7C8-45F3-BE07-6435CFD5F554}"/>
    <cellStyle name="Heading 3 2 2 3 9" xfId="1503" xr:uid="{607EA5FA-2CF4-4F87-AF4C-847CF97CD67D}"/>
    <cellStyle name="Heading 3 2 2 4" xfId="631" xr:uid="{CF221201-858D-4427-839B-B9BFF090633D}"/>
    <cellStyle name="Heading 3 2 2 4 10" xfId="1594" xr:uid="{B01C3717-AD00-4A3F-8718-E674FFF10DE2}"/>
    <cellStyle name="Heading 3 2 2 4 11" xfId="1568" xr:uid="{8BA0F0F5-157B-419D-AAC0-0514ED7EA734}"/>
    <cellStyle name="Heading 3 2 2 4 12" xfId="1517" xr:uid="{20C49163-85FA-4670-B412-990B3F5172FD}"/>
    <cellStyle name="Heading 3 2 2 4 13" xfId="1577" xr:uid="{E6CCDA1D-237F-4AD1-8000-C741B33FE77E}"/>
    <cellStyle name="Heading 3 2 2 4 2" xfId="1473" xr:uid="{B5EEE0D1-77F2-4AC2-AB08-C81BAA870D5C}"/>
    <cellStyle name="Heading 3 2 2 4 3" xfId="1553" xr:uid="{7A87BE05-75FE-44F3-A3EF-9E714BCADDE8}"/>
    <cellStyle name="Heading 3 2 2 4 4" xfId="1482" xr:uid="{6CB37DAE-9DF3-4994-B9A3-33625DD60CDD}"/>
    <cellStyle name="Heading 3 2 2 4 5" xfId="1541" xr:uid="{246C978F-4639-4F98-94BA-18F56788237F}"/>
    <cellStyle name="Heading 3 2 2 4 6" xfId="1587" xr:uid="{838AAE3B-AFFF-4D18-B93D-DC77F2C22B44}"/>
    <cellStyle name="Heading 3 2 2 4 7" xfId="1462" xr:uid="{AC870F38-8535-46CF-A594-C19604E28384}"/>
    <cellStyle name="Heading 3 2 2 4 8" xfId="1463" xr:uid="{ECFCF32A-CF10-4ECC-BA50-8D8C8E144437}"/>
    <cellStyle name="Heading 3 2 2 4 9" xfId="1504" xr:uid="{5312DE42-5395-406A-BE17-843E34FFAE3C}"/>
    <cellStyle name="Heading 3 2 2 5" xfId="1469" xr:uid="{A9AC4437-E289-4EF1-B495-E1907D2B1D5F}"/>
    <cellStyle name="Heading 3 2 2 6" xfId="1557" xr:uid="{E5927A95-FF40-4DD3-9EDC-8627AC9CC592}"/>
    <cellStyle name="Heading 3 2 2 7" xfId="1466" xr:uid="{6552CA04-C03C-4BA9-A644-ED3098C2F6CE}"/>
    <cellStyle name="Heading 3 2 2 8" xfId="1545" xr:uid="{AF73C7BF-2CE8-496B-A6AA-1F96B3F98A86}"/>
    <cellStyle name="Heading 3 2 2 9" xfId="1560" xr:uid="{86DCA5A8-9758-492E-8A7B-734671AE2357}"/>
    <cellStyle name="Heading 3 2 3" xfId="632" xr:uid="{3F9B06D2-C010-4F6C-BDC7-DA571DDCDCC2}"/>
    <cellStyle name="Heading 3 2 3 10" xfId="1583" xr:uid="{6CB2D9ED-604A-482B-8725-33FEAB985F19}"/>
    <cellStyle name="Heading 3 2 3 11" xfId="1567" xr:uid="{59527D3D-BD0E-4A91-B3A2-1ED164C029BD}"/>
    <cellStyle name="Heading 3 2 3 12" xfId="1600" xr:uid="{D46B7091-B33B-4EC5-8958-6B918F09C1DA}"/>
    <cellStyle name="Heading 3 2 3 13" xfId="1576" xr:uid="{26BA002C-2968-4ED8-93B5-72F858AA26F7}"/>
    <cellStyle name="Heading 3 2 3 2" xfId="1474" xr:uid="{BA3F29D9-C521-4BF2-8204-42BCF20D285F}"/>
    <cellStyle name="Heading 3 2 3 3" xfId="1552" xr:uid="{A97BB697-58E6-46AA-91DE-481EB05A7774}"/>
    <cellStyle name="Heading 3 2 3 4" xfId="1483" xr:uid="{A7ED31F4-21EA-49EA-83A6-7481C25C59D8}"/>
    <cellStyle name="Heading 3 2 3 5" xfId="1540" xr:uid="{C7A4D794-AB30-49E4-BA93-7518850A8375}"/>
    <cellStyle name="Heading 3 2 3 6" xfId="1532" xr:uid="{E8D216DA-EF7F-468A-B843-F3056B6A99CA}"/>
    <cellStyle name="Heading 3 2 3 7" xfId="1523" xr:uid="{B4118FE6-6F5D-42DE-B906-BD593B296280}"/>
    <cellStyle name="Heading 3 2 3 8" xfId="1497" xr:uid="{EB51B37F-B086-49F9-93FF-6793FA222952}"/>
    <cellStyle name="Heading 3 2 3 9" xfId="1588" xr:uid="{CC11DC44-E6F6-40E3-9D27-50D5B786AD2A}"/>
    <cellStyle name="Heading 3 3" xfId="633" xr:uid="{935B2DBC-9C9F-4F62-B55B-C36E0C751F6F}"/>
    <cellStyle name="Heading 3 3 10" xfId="1582" xr:uid="{F5A182DB-982E-4F0C-8BCC-78EC7BDB5AD6}"/>
    <cellStyle name="Heading 3 3 11" xfId="1566" xr:uid="{4F56E97C-86D4-4AAE-979B-B16D27B9E5B0}"/>
    <cellStyle name="Heading 3 3 12" xfId="1601" xr:uid="{F923666E-77D8-436D-A0D6-936A387527B4}"/>
    <cellStyle name="Heading 3 3 13" xfId="47" xr:uid="{27B44588-D9F0-4758-A1E4-2C71F45E9FA0}"/>
    <cellStyle name="Heading 3 3 2" xfId="1475" xr:uid="{27C65CEE-CC7C-4DCD-8F15-09A5EF9F51C0}"/>
    <cellStyle name="Heading 3 3 3" xfId="1551" xr:uid="{EE68E17D-F9E0-4A05-92D6-DF7BFB1CDF7B}"/>
    <cellStyle name="Heading 3 3 4" xfId="1484" xr:uid="{69B0DD2D-E946-4AB0-B0AE-299C5AF89FBF}"/>
    <cellStyle name="Heading 3 3 5" xfId="1539" xr:uid="{118422B0-0D74-452D-9478-FAA69072578F}"/>
    <cellStyle name="Heading 3 3 6" xfId="1531" xr:uid="{84C5DB16-23C0-4DEB-B20F-11A98697EA0C}"/>
    <cellStyle name="Heading 3 3 7" xfId="1522" xr:uid="{492B9786-F664-4490-8105-8D1217AD52DB}"/>
    <cellStyle name="Heading 3 3 8" xfId="1498" xr:uid="{B9D55FDC-E0CF-4E88-A4AA-B7DBE19FD787}"/>
    <cellStyle name="Heading 3 3 9" xfId="1589" xr:uid="{96205475-53A8-4AB2-8870-154E2DB4247B}"/>
    <cellStyle name="Heading 3 4" xfId="634" xr:uid="{BCCA2328-D649-4964-82E0-61FE4DF339BD}"/>
    <cellStyle name="Heading 3 4 10" xfId="1521" xr:uid="{ABD21939-9A66-48E5-B44B-222EFEDD5B9F}"/>
    <cellStyle name="Heading 3 4 11" xfId="1499" xr:uid="{C3CC3922-1E4E-49DE-9FFC-70A80144F12E}"/>
    <cellStyle name="Heading 3 4 12" xfId="1505" xr:uid="{36837620-E016-4ED2-8A78-E3C5EB98E1B0}"/>
    <cellStyle name="Heading 3 4 13" xfId="1586" xr:uid="{5DA87920-F3C8-4BDB-B372-0F25D9B11893}"/>
    <cellStyle name="Heading 3 4 14" xfId="1565" xr:uid="{76669A41-18D4-448E-A2E6-0C6D601D4015}"/>
    <cellStyle name="Heading 3 4 15" xfId="1518" xr:uid="{6BE0BAC5-F779-4C6C-A5AA-D384C5E366DB}"/>
    <cellStyle name="Heading 3 4 16" xfId="1575" xr:uid="{6A62CFAF-BDDD-45DE-BF5B-2907A30CC90D}"/>
    <cellStyle name="Heading 3 4 2" xfId="635" xr:uid="{7DB5C2FF-501E-4C3F-BC71-C112768D5C96}"/>
    <cellStyle name="Heading 3 4 2 10" xfId="1506" xr:uid="{F36A8F26-CC68-421B-A65B-4E724CF8020A}"/>
    <cellStyle name="Heading 3 4 2 11" xfId="1510" xr:uid="{E31F8BBA-A000-4995-B8DF-186D3A6D91A7}"/>
    <cellStyle name="Heading 3 4 2 12" xfId="1564" xr:uid="{A0310021-77ED-48D4-9711-A87FAC43F4A2}"/>
    <cellStyle name="Heading 3 4 2 13" xfId="1593" xr:uid="{9950DCD8-0B3F-48F8-8353-1367F955F594}"/>
    <cellStyle name="Heading 3 4 2 14" xfId="1574" xr:uid="{16DD47D2-93BC-432B-9733-CAD6768DF46A}"/>
    <cellStyle name="Heading 3 4 2 2" xfId="636" xr:uid="{26C9D56A-4B78-4A21-A942-74AF78733352}"/>
    <cellStyle name="Heading 3 4 2 2 10" xfId="1511" xr:uid="{89092F31-46B5-4206-9F89-7B687F583A9F}"/>
    <cellStyle name="Heading 3 4 2 2 11" xfId="1563" xr:uid="{10445E1A-FC62-457F-A3E9-5CAC8182FFB8}"/>
    <cellStyle name="Heading 3 4 2 2 12" xfId="1595" xr:uid="{1DE1C256-E642-4959-800B-1FF8C9E19386}"/>
    <cellStyle name="Heading 3 4 2 2 13" xfId="1599" xr:uid="{B60EFDBC-317A-4913-B841-E51B940553BE}"/>
    <cellStyle name="Heading 3 4 2 2 2" xfId="1478" xr:uid="{EFC1BC69-A6FA-4D8A-9A82-8D2824A8C4C5}"/>
    <cellStyle name="Heading 3 4 2 2 3" xfId="1548" xr:uid="{44593FAE-7D2C-4021-ACE5-0D0F86F48AC0}"/>
    <cellStyle name="Heading 3 4 2 2 4" xfId="1487" xr:uid="{AF156F86-DA0A-462E-B125-01C3E81CCA77}"/>
    <cellStyle name="Heading 3 4 2 2 5" xfId="1536" xr:uid="{E8BCB5E8-CAB7-4F4A-9D34-0D268CBEADAA}"/>
    <cellStyle name="Heading 3 4 2 2 6" xfId="1528" xr:uid="{1595E9F5-91A2-4F96-9CE8-2512350107F1}"/>
    <cellStyle name="Heading 3 4 2 2 7" xfId="1519" xr:uid="{EED74587-E6A6-48CB-90AA-2C5CAF0E0240}"/>
    <cellStyle name="Heading 3 4 2 2 8" xfId="1501" xr:uid="{F0E7D785-12AC-43CE-902D-334EB06D3905}"/>
    <cellStyle name="Heading 3 4 2 2 9" xfId="1507" xr:uid="{B8BC0968-AFFB-435E-9F0C-85756457C83E}"/>
    <cellStyle name="Heading 3 4 2 3" xfId="1477" xr:uid="{AE47AF67-C360-4379-ADBC-2DA915BA0BA1}"/>
    <cellStyle name="Heading 3 4 2 4" xfId="1549" xr:uid="{D112CC5C-D15F-4907-92E1-4A01223CD3B8}"/>
    <cellStyle name="Heading 3 4 2 5" xfId="1486" xr:uid="{5C592D37-E6C4-493E-BF3A-8BB5B05EBAC6}"/>
    <cellStyle name="Heading 3 4 2 6" xfId="1537" xr:uid="{DB1549A7-D531-4F52-B82C-A7AAEA8DCF7D}"/>
    <cellStyle name="Heading 3 4 2 7" xfId="1529" xr:uid="{158126F1-9A0B-4360-B7CF-D4CEE428B532}"/>
    <cellStyle name="Heading 3 4 2 8" xfId="1520" xr:uid="{41E7DAF6-5135-4E74-A90E-EFF4FD490EED}"/>
    <cellStyle name="Heading 3 4 2 9" xfId="1500" xr:uid="{09993722-98A5-4C06-A6FE-53BCC36FF57B}"/>
    <cellStyle name="Heading 3 4 3" xfId="637" xr:uid="{4B8280A2-2440-4F0C-8926-260EB902D084}"/>
    <cellStyle name="Heading 3 4 3 10" xfId="1512" xr:uid="{30E0AC5C-1A9C-46EC-AA81-CB04A3DE08B6}"/>
    <cellStyle name="Heading 3 4 3 11" xfId="1562" xr:uid="{C04AB0BC-74C6-422C-833D-635ED4739EB9}"/>
    <cellStyle name="Heading 3 4 3 12" xfId="1596" xr:uid="{2795AF52-83CE-4269-A585-11D2F85016B9}"/>
    <cellStyle name="Heading 3 4 3 13" xfId="1573" xr:uid="{B6838E4F-A04A-448F-A9B1-4B3016984DD1}"/>
    <cellStyle name="Heading 3 4 3 2" xfId="1479" xr:uid="{6155F5D0-318A-43D7-85E7-200F57BA3083}"/>
    <cellStyle name="Heading 3 4 3 3" xfId="1547" xr:uid="{18473CDB-7A74-42EB-AEFE-8F09CBB577CE}"/>
    <cellStyle name="Heading 3 4 3 4" xfId="1488" xr:uid="{4564708A-8FA6-41FF-8396-EF9DF824E9D4}"/>
    <cellStyle name="Heading 3 4 3 5" xfId="1535" xr:uid="{8DCCB5ED-461D-43D2-927F-8731457CBE1C}"/>
    <cellStyle name="Heading 3 4 3 6" xfId="1527" xr:uid="{FE4EB936-F8BF-4C1D-AA60-91E20BFE9D19}"/>
    <cellStyle name="Heading 3 4 3 7" xfId="1591" xr:uid="{E6BB1A05-5EF1-4228-B75C-770ADC71B814}"/>
    <cellStyle name="Heading 3 4 3 8" xfId="1464" xr:uid="{F9CD8400-A012-4ABE-8A91-7F0134BCFA96}"/>
    <cellStyle name="Heading 3 4 3 9" xfId="1465" xr:uid="{845F325E-F33C-4428-B6C2-615EC4DE0ACC}"/>
    <cellStyle name="Heading 3 4 4" xfId="638" xr:uid="{B2DCB9F1-4013-4DE4-8CDB-F021D1B0ACC7}"/>
    <cellStyle name="Heading 3 4 4 10" xfId="1513" xr:uid="{EC0DF22C-BD34-442C-90C4-6C4E2048ACE2}"/>
    <cellStyle name="Heading 3 4 4 11" xfId="1561" xr:uid="{4AEB32B3-5190-4BA0-9BB6-C521A474F1EF}"/>
    <cellStyle name="Heading 3 4 4 12" xfId="1597" xr:uid="{EAC815A1-6E2A-44F1-B2AF-7C3673DE0623}"/>
    <cellStyle name="Heading 3 4 4 13" xfId="46" xr:uid="{55DC51C5-28DC-4375-8485-BB50BBD98EFE}"/>
    <cellStyle name="Heading 3 4 4 2" xfId="1480" xr:uid="{7DD6CFAF-7054-46AA-977C-A4A0A143B8D4}"/>
    <cellStyle name="Heading 3 4 4 3" xfId="1546" xr:uid="{D36C9D70-EFAF-49B9-AF79-AAB3D0B7E250}"/>
    <cellStyle name="Heading 3 4 4 4" xfId="1489" xr:uid="{6BCBB34C-DF2E-44A6-A0EC-DCA4A4542818}"/>
    <cellStyle name="Heading 3 4 4 5" xfId="1534" xr:uid="{31033D35-C2C1-4F7A-986F-CF66FE77E943}"/>
    <cellStyle name="Heading 3 4 4 6" xfId="1526" xr:uid="{2455F5BA-6EBD-44BE-8DFB-4DF7C185CB8B}"/>
    <cellStyle name="Heading 3 4 4 7" xfId="1592" xr:uid="{7C0B5C24-233F-4C57-B5C2-6328BA1DBFC3}"/>
    <cellStyle name="Heading 3 4 4 8" xfId="1502" xr:uid="{721DBC53-7F82-4F4D-BB63-788CC508F843}"/>
    <cellStyle name="Heading 3 4 4 9" xfId="1585" xr:uid="{FC5BF7DB-6408-40DD-A7E3-D961F0A05CC5}"/>
    <cellStyle name="Heading 3 4 5" xfId="1476" xr:uid="{AAFC5CAB-608E-4756-922D-7F01971BF9C8}"/>
    <cellStyle name="Heading 3 4 6" xfId="1550" xr:uid="{E5140D01-2166-4849-B2C0-868DF272E60D}"/>
    <cellStyle name="Heading 3 4 7" xfId="1485" xr:uid="{93624013-4241-4366-BCA6-BD2F749F031D}"/>
    <cellStyle name="Heading 3 4 8" xfId="1538" xr:uid="{A9265708-36AF-4A17-BE46-7FB5CC52C9E9}"/>
    <cellStyle name="Heading 3 4 9" xfId="1530" xr:uid="{878197E2-2F80-4C56-B8FE-B055D341399D}"/>
    <cellStyle name="Heading 4 2" xfId="639" xr:uid="{DC1D9C42-70A8-4B83-975A-556F3B796172}"/>
    <cellStyle name="Heading 4 2 2" xfId="640" xr:uid="{481CCE5F-1463-4127-BE2A-625D6EC0DD72}"/>
    <cellStyle name="Heading 4 2 2 2" xfId="641" xr:uid="{6A229BA6-6D09-4763-A0F7-75767D7B3F83}"/>
    <cellStyle name="Heading 4 2 2 2 2" xfId="642" xr:uid="{FBDF10C1-FB3A-44C9-88D4-BF6B12CA85F7}"/>
    <cellStyle name="Heading 4 2 2 3" xfId="643" xr:uid="{733F1732-B7CB-4D2D-AFAE-3E1C16A3AC16}"/>
    <cellStyle name="Heading 4 2 2 4" xfId="644" xr:uid="{8544692F-0CDE-474F-8C57-8434F273EDFB}"/>
    <cellStyle name="Heading 4 2 3" xfId="645" xr:uid="{A69F30C7-8D88-4E5F-88B2-C434BF32D850}"/>
    <cellStyle name="Heading 4 3" xfId="646" xr:uid="{4C51522C-F74C-43FE-9A57-25FD92DD9359}"/>
    <cellStyle name="Heading 4 4" xfId="647" xr:uid="{A7B66803-8565-4B55-B980-C917D28D9D69}"/>
    <cellStyle name="Heading 4 4 2" xfId="648" xr:uid="{C157A6AC-ECFF-40FE-8ADF-9B6DE9241C85}"/>
    <cellStyle name="Heading 4 4 2 2" xfId="649" xr:uid="{4E228951-FDE7-4F7A-9F44-A6BBDDFDF17D}"/>
    <cellStyle name="Heading 4 4 3" xfId="650" xr:uid="{88DB7719-2EB1-429B-9B30-E0AC19E9F00C}"/>
    <cellStyle name="Heading 4 4 4" xfId="651" xr:uid="{B36C8D9D-BC28-4E67-B86D-20CB15E82A21}"/>
    <cellStyle name="Hyperlink" xfId="22" builtinId="8"/>
    <cellStyle name="Hyperlink 2" xfId="652" xr:uid="{A37C9FAD-CE1B-4A12-9F0E-D7DFCBD7C1EA}"/>
    <cellStyle name="Hyperlink 2 2" xfId="653" xr:uid="{87B076D7-EE37-419C-A541-DA4694B3658A}"/>
    <cellStyle name="Hyperlink 3" xfId="654" xr:uid="{C2415211-22E6-479A-9CD3-5485BB2FC14F}"/>
    <cellStyle name="Hyperlink 3 2" xfId="655" xr:uid="{BE06BB5E-A535-48CE-A0FF-E22DDE368F16}"/>
    <cellStyle name="Hyperlink 3 3" xfId="656" xr:uid="{CD26376E-C1BF-4337-9727-4312A7703B25}"/>
    <cellStyle name="Hyperlink 3 3 2" xfId="657" xr:uid="{DD0ACB83-24DD-4C07-AEF4-93E0558844AC}"/>
    <cellStyle name="Hyperlink 3 3 2 2" xfId="658" xr:uid="{55402955-1AB9-48A9-BA08-46A7D2E0F8EE}"/>
    <cellStyle name="Hyperlink 3 3 3" xfId="659" xr:uid="{7DBDB587-75F6-4595-BC20-9E49CD8F8F08}"/>
    <cellStyle name="Hyperlink 4" xfId="660" xr:uid="{96B49F2A-4797-4864-8287-7BB9E6F2DB42}"/>
    <cellStyle name="Hyperlink 5" xfId="661" xr:uid="{93DA50F9-BC26-47D3-A055-714DF8133D1B}"/>
    <cellStyle name="Input 2" xfId="662" xr:uid="{DDD6FDA2-028E-4F0C-8361-FF136F276A90}"/>
    <cellStyle name="Input 2 2" xfId="663" xr:uid="{56756D3A-A483-4683-9574-C8AB67942871}"/>
    <cellStyle name="Input 2 3" xfId="664" xr:uid="{CB5FA91A-4797-42DF-8602-9DEBC72256B2}"/>
    <cellStyle name="Input 2 4" xfId="665" xr:uid="{5A09B204-2332-4DE0-B3FE-549181D99EC2}"/>
    <cellStyle name="Input 2 5" xfId="666" xr:uid="{CB618864-0E00-4D3D-8DEF-61450751138A}"/>
    <cellStyle name="Input 3" xfId="667" xr:uid="{F38CD446-6225-4EF4-97B6-5D2C727C927B}"/>
    <cellStyle name="Input 4" xfId="668" xr:uid="{BF643010-7EC7-4DBD-ABFA-5C5E55D219EE}"/>
    <cellStyle name="Input 5" xfId="669" xr:uid="{C47ECAD7-194B-4C4D-A509-278774191A58}"/>
    <cellStyle name="Input 6" xfId="670" xr:uid="{1ADFCC0C-8B14-4A56-94D0-A0140F57A0D2}"/>
    <cellStyle name="Input 6 2" xfId="671" xr:uid="{95B5A4E1-9F7E-4CFC-A8E1-6E0B6290DF8F}"/>
    <cellStyle name="Input 6 3" xfId="672" xr:uid="{29AE0DE0-EE51-446E-9086-BF900269B59C}"/>
    <cellStyle name="Linked Cell" xfId="12" builtinId="24" customBuiltin="1"/>
    <cellStyle name="Linked Cell 2" xfId="673" xr:uid="{DAAE0F69-BBEC-46E3-B472-B7FD87FA8B68}"/>
    <cellStyle name="Linked Cell 3" xfId="674" xr:uid="{4C377AB7-11C6-4848-ADAC-3BAB8E437755}"/>
    <cellStyle name="Linked Cell 3 2" xfId="675" xr:uid="{0E9BE5D3-70B3-4B11-B3D7-24E6E522AFD4}"/>
    <cellStyle name="Linked Cell 3 2 10" xfId="676" xr:uid="{91B34C25-5C6C-4DD3-BD11-30A557077401}"/>
    <cellStyle name="Linked Cell 3 2 11" xfId="677" xr:uid="{0995D5DF-FFCF-4D4D-B7BD-B53D3FBB4DF7}"/>
    <cellStyle name="Linked Cell 3 2 12" xfId="678" xr:uid="{65C5CD54-FA30-4744-97E8-B4A3E14528F4}"/>
    <cellStyle name="Linked Cell 3 2 13" xfId="679" xr:uid="{63F3A3D4-7A5E-4705-9CD8-38DA0E6ABE3F}"/>
    <cellStyle name="Linked Cell 3 2 14" xfId="680" xr:uid="{C030D685-25D0-4B6F-9925-C8AD639202DE}"/>
    <cellStyle name="Linked Cell 3 2 2" xfId="681" xr:uid="{9577D07B-1C9C-4342-B243-6018EF9309FE}"/>
    <cellStyle name="Linked Cell 3 2 3" xfId="682" xr:uid="{2CE20E51-59D2-4374-8C95-3039CE94DBDA}"/>
    <cellStyle name="Linked Cell 3 2 4" xfId="683" xr:uid="{FA5A6A62-B3CA-4046-947B-C5EFB9459A83}"/>
    <cellStyle name="Linked Cell 3 2 5" xfId="684" xr:uid="{82FDB28A-FB51-4E98-AA70-9AFCC835AE7E}"/>
    <cellStyle name="Linked Cell 3 2 6" xfId="685" xr:uid="{D8F61A6A-B4BF-42D7-9373-103697594473}"/>
    <cellStyle name="Linked Cell 3 2 7" xfId="686" xr:uid="{CD7BCE5A-725C-47C0-AD4F-69FF3DF61943}"/>
    <cellStyle name="Linked Cell 3 2 8" xfId="687" xr:uid="{3E8658E7-5F5E-4F1B-8B7D-0CEB1F3B7476}"/>
    <cellStyle name="Linked Cell 3 2 9" xfId="688" xr:uid="{92816298-5EAE-4E06-BB72-64635C0C1E08}"/>
    <cellStyle name="MacroHeader" xfId="689" xr:uid="{68B5D53E-2233-41F4-92C3-DCD8C5BA879A}"/>
    <cellStyle name="Neutral 2" xfId="690" xr:uid="{76CEA84D-8B98-46C8-8B62-3460B75ABEED}"/>
    <cellStyle name="Neutral 2 2" xfId="691" xr:uid="{13CE16C4-3591-46D6-AD6A-CE9A58878DB9}"/>
    <cellStyle name="Neutral 2 3" xfId="692" xr:uid="{A5912125-6557-4F20-8A93-2F5B5284CEF3}"/>
    <cellStyle name="Neutral 3" xfId="693" xr:uid="{979768F0-06A5-4BDC-AE3A-D846DD174A18}"/>
    <cellStyle name="Neutral 4" xfId="24" xr:uid="{6FFE1D0F-F6A9-4656-B018-2FE32F00DC4C}"/>
    <cellStyle name="Normal" xfId="0" builtinId="0"/>
    <cellStyle name="Normal 10" xfId="694" xr:uid="{995EC647-CBE5-41C4-9CF0-F05E00ADE27B}"/>
    <cellStyle name="Normal 10 2" xfId="695" xr:uid="{E4AC9575-0F86-4C04-A268-FB1B94055493}"/>
    <cellStyle name="Normal 10 2 2" xfId="696" xr:uid="{17765706-4750-48DC-AE6D-1439B2E97F3B}"/>
    <cellStyle name="Normal 10 2 3" xfId="697" xr:uid="{FDC93D1B-B180-44AD-B879-9F08F946CBF4}"/>
    <cellStyle name="Normal 10 3" xfId="698" xr:uid="{11A2083E-44B1-465F-85EB-7C1B94CAE219}"/>
    <cellStyle name="Normal 10 3 2" xfId="699" xr:uid="{242F03E0-2E22-40D5-BCE9-7B4EB670DB19}"/>
    <cellStyle name="Normal 10 4" xfId="700" xr:uid="{2377C74C-7846-479D-99E3-A6CA56C4B049}"/>
    <cellStyle name="Normal 10 4 2" xfId="701" xr:uid="{F0939232-2BE8-4C54-BB4F-16EB9CF7201E}"/>
    <cellStyle name="Normal 11" xfId="702" xr:uid="{B6BFC9BE-3548-4F20-9EEE-E0350971E68D}"/>
    <cellStyle name="Normal 11 2" xfId="703" xr:uid="{2977960D-DB36-4697-9997-E554F6F468D9}"/>
    <cellStyle name="Normal 11 2 2" xfId="704" xr:uid="{E26FE0F8-B460-4825-B161-3616F70AB73F}"/>
    <cellStyle name="Normal 11 2 3" xfId="705" xr:uid="{FBE34267-44B7-408A-A3D3-FDB5F3D51AB0}"/>
    <cellStyle name="Normal 11 3" xfId="706" xr:uid="{8825A34B-133C-4A3E-8307-07B7C4B9AE4E}"/>
    <cellStyle name="Normal 11 3 2" xfId="707" xr:uid="{CBA147D0-A7D0-45D6-A17D-650E4E585197}"/>
    <cellStyle name="Normal 11 4" xfId="708" xr:uid="{64FAA289-4BEE-4A73-A378-0F41BEF7A3E5}"/>
    <cellStyle name="Normal 11 4 2" xfId="709" xr:uid="{5FFBE576-C562-4B9F-950A-C3A100A4F02D}"/>
    <cellStyle name="Normal 12" xfId="710" xr:uid="{5301CBBF-1725-415C-A652-8BF6D9102EB5}"/>
    <cellStyle name="Normal 12 2" xfId="711" xr:uid="{540520B7-1164-451D-9D99-CB59B76DB22F}"/>
    <cellStyle name="Normal 12 2 2" xfId="712" xr:uid="{966F4826-7995-433E-9881-71B1939FEC64}"/>
    <cellStyle name="Normal 12 2 2 2" xfId="713" xr:uid="{7F15475E-961C-489A-8944-99F69F6A30DE}"/>
    <cellStyle name="Normal 12 2 3" xfId="714" xr:uid="{1B57D0E7-C5CC-4D91-BD6E-46486F2325D0}"/>
    <cellStyle name="Normal 12 3" xfId="715" xr:uid="{432027EC-C975-466B-9D2E-EFD9F29C52A1}"/>
    <cellStyle name="Normal 12 3 2" xfId="716" xr:uid="{635E9945-71D4-4616-B483-4F8F0C8B09B9}"/>
    <cellStyle name="Normal 12 4" xfId="717" xr:uid="{C7436ACA-2ED2-4F38-9E93-CAE9861B9419}"/>
    <cellStyle name="Normal 12 4 2" xfId="718" xr:uid="{555C0271-F255-465D-BE0A-AE9284BCC4C8}"/>
    <cellStyle name="Normal 12 5" xfId="719" xr:uid="{62EA65AA-FD62-4B83-AA5F-FE1019B58AB4}"/>
    <cellStyle name="Normal 13" xfId="720" xr:uid="{9CB10BA7-15E4-4FDB-B64F-235B2C53103A}"/>
    <cellStyle name="Normal 13 2" xfId="721" xr:uid="{2E2D18F4-4963-4FC5-8992-DD6D22FCD100}"/>
    <cellStyle name="Normal 13 3" xfId="722" xr:uid="{4D4474C0-C0F5-4C7A-8C48-913204E3C812}"/>
    <cellStyle name="Normal 13 3 2" xfId="723" xr:uid="{C4790DEC-1615-4E54-AB9E-CF9CF0565E5D}"/>
    <cellStyle name="Normal 14" xfId="724" xr:uid="{77752A50-DBB0-44E0-8C8A-C0BE42E1C70B}"/>
    <cellStyle name="Normal 14 2" xfId="725" xr:uid="{40FB3A7E-6C17-45C3-B756-E03C19D242FD}"/>
    <cellStyle name="Normal 14 3" xfId="726" xr:uid="{98D72BEC-CACF-42A1-AD16-A04FDF142E99}"/>
    <cellStyle name="Normal 14 3 2" xfId="727" xr:uid="{F9652440-3A70-40F3-BDEB-B8AF9E72B016}"/>
    <cellStyle name="Normal 15" xfId="728" xr:uid="{945D0D74-F59A-4B5E-861F-CCF006293724}"/>
    <cellStyle name="Normal 15 2" xfId="729" xr:uid="{2F87935E-AACF-4AED-9078-B227449E9D1F}"/>
    <cellStyle name="Normal 15 3" xfId="730" xr:uid="{D72752F8-5D94-440A-905F-66641797069A}"/>
    <cellStyle name="Normal 15 3 2" xfId="731" xr:uid="{C7566EF3-706C-4331-A3BA-4C5B0AEE0FC3}"/>
    <cellStyle name="Normal 16" xfId="732" xr:uid="{7C487287-6CBF-4F04-BEAE-43895B1BBEA6}"/>
    <cellStyle name="Normal 16 2" xfId="733" xr:uid="{7833C826-C0BF-47BB-8C2F-44D7E444ED63}"/>
    <cellStyle name="Normal 16 3" xfId="734" xr:uid="{8937660E-B241-46FF-9EEE-5B6EF2974DC4}"/>
    <cellStyle name="Normal 16 3 2" xfId="735" xr:uid="{2C808832-3B64-42AE-B748-DAAB2A01015C}"/>
    <cellStyle name="Normal 17" xfId="736" xr:uid="{460316A7-70C7-4333-B5D1-B69469B9CC9B}"/>
    <cellStyle name="Normal 17 2" xfId="737" xr:uid="{E6E4DF35-8556-4847-96C4-66F5FDEAA44D}"/>
    <cellStyle name="Normal 17 3" xfId="738" xr:uid="{2962B2F7-FBEA-411D-9E58-843D6A4EBD42}"/>
    <cellStyle name="Normal 17 3 2" xfId="739" xr:uid="{E96390DD-0180-4322-A51E-D902E76953D2}"/>
    <cellStyle name="Normal 18" xfId="740" xr:uid="{A0A62B4D-9BE9-4BC2-A50D-19577DD0E218}"/>
    <cellStyle name="Normal 18 2" xfId="741" xr:uid="{CF1E712B-2DBF-4EF2-AC36-EBCE8E0B453D}"/>
    <cellStyle name="Normal 18 3" xfId="742" xr:uid="{3E053DB9-AC73-4519-AA42-A2BF1F79503B}"/>
    <cellStyle name="Normal 18 3 2" xfId="743" xr:uid="{2081B392-45A0-4140-93C5-D67A17A1DA5E}"/>
    <cellStyle name="Normal 19" xfId="744" xr:uid="{A7302FAE-1E9C-4523-9004-BE6B64D93272}"/>
    <cellStyle name="Normal 19 2" xfId="745" xr:uid="{039A9C7C-5D24-4948-A265-DF6A3B82686E}"/>
    <cellStyle name="Normal 19 3" xfId="746" xr:uid="{D4A17251-E76E-4591-B0B9-B38F08DD10F8}"/>
    <cellStyle name="Normal 19 3 2" xfId="747" xr:uid="{D29FD411-A84A-41F8-B93D-69BF23A06A64}"/>
    <cellStyle name="Normal 2" xfId="9" xr:uid="{1F209D52-EAA7-47C0-8EE6-02D597B1ECE9}"/>
    <cellStyle name="Normal 2 2" xfId="748" xr:uid="{A28BD138-3195-4C8A-91AB-151F5CFCCE73}"/>
    <cellStyle name="Normal 2 2 2" xfId="749" xr:uid="{C89DF509-33FC-4D6F-B263-FBD7C6CE2D62}"/>
    <cellStyle name="Normal 2 2 2 2" xfId="750" xr:uid="{EC7DC479-6624-41D6-A47A-6D159571A563}"/>
    <cellStyle name="Normal 2 2 2 3" xfId="751" xr:uid="{6634D116-E09C-4B31-AB89-39F2E23AD0DC}"/>
    <cellStyle name="Normal 2 2 2 3 2" xfId="752" xr:uid="{D518BA0B-1D3F-4D9E-BD58-5CAE292479DC}"/>
    <cellStyle name="Normal 2 2 3" xfId="753" xr:uid="{6FA1B82E-0484-4CCF-B6B7-253F5EF8CA5B}"/>
    <cellStyle name="Normal 2 2 4" xfId="754" xr:uid="{7DF3C6B1-E1C0-4D52-9855-D772B937B8D1}"/>
    <cellStyle name="Normal 2 3" xfId="755" xr:uid="{2B5A9518-8ED4-446A-8F2E-9E51F870C5D0}"/>
    <cellStyle name="Normal 2 3 2" xfId="756" xr:uid="{46F1FD6F-19FA-454E-9175-C77FF9FB987F}"/>
    <cellStyle name="Normal 2 3 3" xfId="757" xr:uid="{790FDDE7-27AE-416B-8B87-C121889BC9F8}"/>
    <cellStyle name="Normal 2 4" xfId="758" xr:uid="{41275C47-F226-4389-B2DC-D17B0D029140}"/>
    <cellStyle name="Normal 2 4 2" xfId="759" xr:uid="{DA655028-AD6F-4A1E-809D-126993E92F3A}"/>
    <cellStyle name="Normal 2 4 2 2" xfId="760" xr:uid="{9580310D-5AC6-43C0-81EB-E91AE23DBDF8}"/>
    <cellStyle name="Normal 2 5" xfId="761" xr:uid="{26836CFF-30C5-4FBD-89B1-495DBA7AA8FF}"/>
    <cellStyle name="Normal 2 6" xfId="762" xr:uid="{34F6F064-98AE-49A4-994B-343CB6DC1F2D}"/>
    <cellStyle name="Normal 2 7" xfId="763" xr:uid="{28313696-0C35-4136-AFB1-8BEB9516BF5A}"/>
    <cellStyle name="Normal 20" xfId="764" xr:uid="{2EF2FB6A-80DD-4505-A2A0-389BA942AD59}"/>
    <cellStyle name="Normal 20 2" xfId="765" xr:uid="{17918354-AC67-47AE-A524-D1A97639AA5F}"/>
    <cellStyle name="Normal 20 3" xfId="766" xr:uid="{4CE0493B-FF28-4BD0-B9CC-6E651AC7A961}"/>
    <cellStyle name="Normal 20 3 2" xfId="767" xr:uid="{DB271B53-E804-4983-A4DF-E1E6C9F4E2F7}"/>
    <cellStyle name="Normal 21" xfId="768" xr:uid="{32A8A112-2884-4CC3-A52E-8B5C27A87F69}"/>
    <cellStyle name="Normal 21 2" xfId="769" xr:uid="{5CAC7966-0BE0-489A-85F7-EA161A88A4FB}"/>
    <cellStyle name="Normal 21 3" xfId="770" xr:uid="{65592176-99AC-4310-98D2-AE7B86230EAD}"/>
    <cellStyle name="Normal 21 3 2" xfId="771" xr:uid="{F9BCFAF5-15A1-4D6B-8916-A358F6ADC27D}"/>
    <cellStyle name="Normal 22" xfId="772" xr:uid="{E317F8C7-2F21-4FC1-857C-596DBE505CE4}"/>
    <cellStyle name="Normal 22 2" xfId="773" xr:uid="{7530968A-BC86-4DB1-8334-5F1BF81C967B}"/>
    <cellStyle name="Normal 22 2 2" xfId="774" xr:uid="{CA765F7F-CDC7-4FCE-868B-220ED842600E}"/>
    <cellStyle name="Normal 23" xfId="775" xr:uid="{66C69A38-6CDE-4182-A44F-D00C9B8867B7}"/>
    <cellStyle name="Normal 23 2" xfId="776" xr:uid="{5F0AFE7A-CECF-42D4-A4E0-1C6089C2E193}"/>
    <cellStyle name="Normal 23 2 2" xfId="777" xr:uid="{DD4904A3-1ADC-4873-AF00-0AFE84942C17}"/>
    <cellStyle name="Normal 24" xfId="778" xr:uid="{B1A2BDB2-E1CB-4FD9-B891-6C6BCACD0607}"/>
    <cellStyle name="Normal 25" xfId="779" xr:uid="{3853F8CD-4C30-4867-AA3B-C4530CD98025}"/>
    <cellStyle name="Normal 26" xfId="780" xr:uid="{3FB06429-B442-4F24-80B0-D0E11314F4A8}"/>
    <cellStyle name="Normal 27" xfId="781" xr:uid="{E9F65136-1955-4131-B925-96DD1592A008}"/>
    <cellStyle name="Normal 28" xfId="782" xr:uid="{C8E6AFAA-A21D-43E7-9797-E967E3F1C88F}"/>
    <cellStyle name="Normal 29" xfId="783" xr:uid="{BC01A419-5589-4E6D-AA1D-638E5634001D}"/>
    <cellStyle name="Normal 3" xfId="32" xr:uid="{1CC8D3DD-5345-4169-94C1-D7B2FCA7C138}"/>
    <cellStyle name="Normal 3 2" xfId="33" xr:uid="{BE686B4E-D16A-423A-AA68-54EB162A0E24}"/>
    <cellStyle name="Normal 3 2 2" xfId="785" xr:uid="{6A5389C3-7210-4673-8D28-8E231EFDD4DD}"/>
    <cellStyle name="Normal 3 2 2 2" xfId="786" xr:uid="{5E94D2F1-A3AD-43C8-A49E-C4F6EA2FC412}"/>
    <cellStyle name="Normal 3 2 2 3" xfId="787" xr:uid="{8BD67390-25E4-4B2D-8233-89B32BC57A3A}"/>
    <cellStyle name="Normal 3 2 2 4" xfId="788" xr:uid="{E90F77E2-04D6-4353-8300-9E3C57EA22C6}"/>
    <cellStyle name="Normal 3 2 3" xfId="789" xr:uid="{6DE6B632-08C0-4C16-8D49-FE31D04A8627}"/>
    <cellStyle name="Normal 3 2 3 2" xfId="790" xr:uid="{7C89C501-0E64-477E-A75A-BF5BB54C692D}"/>
    <cellStyle name="Normal 3 2 3 2 2" xfId="791" xr:uid="{C2B9DC87-8F30-441A-B695-666D01824DCB}"/>
    <cellStyle name="Normal 3 2 4" xfId="792" xr:uid="{D88F6B5B-C76E-43DC-86C7-9206E881BF04}"/>
    <cellStyle name="Normal 3 2 5" xfId="793" xr:uid="{FD200ED0-88F9-4268-9C3B-C41ADAE4A0D9}"/>
    <cellStyle name="Normal 3 3" xfId="794" xr:uid="{C09AE888-4F6D-4EA5-B099-9F8CF795D51F}"/>
    <cellStyle name="Normal 3 3 2" xfId="795" xr:uid="{78AAECB5-0CB5-49B3-B0B6-945AFA49C354}"/>
    <cellStyle name="Normal 3 3 2 2" xfId="796" xr:uid="{CB46AD19-CFE5-4AF7-931A-B52E83140486}"/>
    <cellStyle name="Normal 3 3 2 2 2" xfId="797" xr:uid="{066CFEB7-4CAF-4A53-91E4-A9AFE97BE8D9}"/>
    <cellStyle name="Normal 3 3 2 2 3" xfId="798" xr:uid="{7E243496-C13E-4C8E-BA27-93C10679189C}"/>
    <cellStyle name="Normal 3 3 2 3" xfId="799" xr:uid="{765A9CFD-8760-4C40-8415-15FA5E9ED026}"/>
    <cellStyle name="Normal 3 3 3" xfId="800" xr:uid="{BD11DE62-D576-4C3A-BEDA-07808B0FDC6D}"/>
    <cellStyle name="Normal 3 3 4" xfId="801" xr:uid="{35DA48FE-C3CF-4125-B38E-E80BFF1E0309}"/>
    <cellStyle name="Normal 3 3 4 2" xfId="802" xr:uid="{6CFB2215-4B68-4FF5-93CD-4B2B68399AEB}"/>
    <cellStyle name="Normal 3 3 5" xfId="803" xr:uid="{E5D46C08-C68C-4780-B6DD-22522A5BE6D5}"/>
    <cellStyle name="Normal 3 4" xfId="804" xr:uid="{58F2746B-BFB9-4F63-B921-3F0FB5124176}"/>
    <cellStyle name="Normal 3 4 2" xfId="805" xr:uid="{11165DCD-CCEF-4F46-988F-174ACC86484F}"/>
    <cellStyle name="Normal 3 4 2 2" xfId="806" xr:uid="{E9DB2E5C-07FD-4194-89D7-E30ACDAAC76D}"/>
    <cellStyle name="Normal 3 4 3" xfId="807" xr:uid="{37A480DE-4E3C-4F8F-B177-C0E745B46F35}"/>
    <cellStyle name="Normal 3 5" xfId="808" xr:uid="{2BABCE19-05C9-46EF-994D-74E304859F4B}"/>
    <cellStyle name="Normal 3 6" xfId="809" xr:uid="{98778671-6CCC-44C3-B2A0-3B4C90DA871B}"/>
    <cellStyle name="Normal 3 7" xfId="810" xr:uid="{CB785B8E-A494-46E5-926E-7E41B6C6B2AF}"/>
    <cellStyle name="Normal 3 7 2" xfId="811" xr:uid="{E1C8B388-F4EB-42F9-8480-0ED07482245D}"/>
    <cellStyle name="Normal 3 8" xfId="812" xr:uid="{2960B18C-D6D0-4C49-AA67-3BF252945383}"/>
    <cellStyle name="Normal 3 9" xfId="784" xr:uid="{6DE9DADA-53CA-4FE6-B276-6FFB7A6DA3CE}"/>
    <cellStyle name="Normal 30" xfId="813" xr:uid="{3FC68563-2222-4314-B186-268D0DEF7AD9}"/>
    <cellStyle name="Normal 31" xfId="814" xr:uid="{CF376159-71D0-4DF3-BCE3-E010372D33FF}"/>
    <cellStyle name="Normal 32" xfId="815" xr:uid="{7A1B3DE9-1D4E-4B5F-A49D-DC4FD68E6D91}"/>
    <cellStyle name="Normal 33" xfId="816" xr:uid="{CA2DA4B6-B3EF-4BCE-8CC9-7D09AF5DD793}"/>
    <cellStyle name="Normal 34" xfId="817" xr:uid="{26D1A355-7573-48C9-ABE2-211F27C9DB4C}"/>
    <cellStyle name="Normal 35" xfId="818" xr:uid="{0224727C-7332-48F0-A0AC-06A34FF572C9}"/>
    <cellStyle name="Normal 36" xfId="819" xr:uid="{4B4E7146-DFE0-41CB-90CA-FAB715553C00}"/>
    <cellStyle name="Normal 37" xfId="820" xr:uid="{B429CF1A-6B5B-4CDB-9F41-D563D06D0E3B}"/>
    <cellStyle name="Normal 38" xfId="821" xr:uid="{B034B23D-0A9B-4D9C-B676-E3AEDEDA4646}"/>
    <cellStyle name="Normal 39" xfId="822" xr:uid="{86B4CB15-D527-4C72-AD1B-2FEF05A737F4}"/>
    <cellStyle name="Normal 4" xfId="23" xr:uid="{EE0918A9-AC61-4946-B717-693684026CEE}"/>
    <cellStyle name="Normal 4 2" xfId="35" xr:uid="{B93AA36C-B84B-4743-80AA-FD8873A61AF8}"/>
    <cellStyle name="Normal 4 2 2" xfId="823" xr:uid="{2B2A3BF7-BBD7-4957-8A31-A396FFEED0BA}"/>
    <cellStyle name="Normal 4 2 3" xfId="824" xr:uid="{A39C1C4A-F999-4E81-B03C-626C07AB8E73}"/>
    <cellStyle name="Normal 4 2 4" xfId="825" xr:uid="{CB074100-FCFE-4A47-9AFF-0051EED5D1A7}"/>
    <cellStyle name="Normal 4 3" xfId="826" xr:uid="{F55DDF28-CB82-4FBD-847C-DA6E710D4481}"/>
    <cellStyle name="Normal 4 3 2" xfId="827" xr:uid="{B09145F3-E5D9-4B57-9323-498BF7201C43}"/>
    <cellStyle name="Normal 4 3 3" xfId="828" xr:uid="{8869897A-B75B-4FE2-93FE-0A93EDD3D36B}"/>
    <cellStyle name="Normal 4 4" xfId="829" xr:uid="{BE624ED9-9527-46FF-B905-36B68D0C244C}"/>
    <cellStyle name="Normal 4 4 2" xfId="830" xr:uid="{195E4455-B93E-4207-9924-A6AE9A09DC73}"/>
    <cellStyle name="Normal 4 4 2 2" xfId="831" xr:uid="{8422E27C-189D-4139-B81C-9D9E73F67A65}"/>
    <cellStyle name="Normal 4 4 2 2 2" xfId="832" xr:uid="{9A62DAA0-5662-440D-9815-099DEBD3AFD1}"/>
    <cellStyle name="Normal 4 4 2 3" xfId="833" xr:uid="{C3610895-CD93-468E-B9E5-F03C5F378A08}"/>
    <cellStyle name="Normal 4 4 3" xfId="834" xr:uid="{0675CE42-A74F-4F8B-A54C-5E140681E3F9}"/>
    <cellStyle name="Normal 4 5" xfId="835" xr:uid="{5356CB15-6E01-41AE-81A8-DE22F44920A0}"/>
    <cellStyle name="Normal 4 5 2" xfId="836" xr:uid="{0CA12657-6777-4440-B0EE-DEAE112AF49D}"/>
    <cellStyle name="Normal 4 6" xfId="34" xr:uid="{0A85C31D-9177-4EF1-B129-3B03D882A686}"/>
    <cellStyle name="Normal 40" xfId="837" xr:uid="{2231BAAE-6487-48C3-9E92-E75DDBE0F3BB}"/>
    <cellStyle name="Normal 41" xfId="838" xr:uid="{57A235CA-D6DC-44BA-960D-8158515A889F}"/>
    <cellStyle name="Normal 41 2" xfId="839" xr:uid="{9605DFA8-F8DA-47B6-94A0-C565BB775E1C}"/>
    <cellStyle name="Normal 42" xfId="840" xr:uid="{86AE7ED7-0B27-4B1E-8318-80BFA6031C5C}"/>
    <cellStyle name="Normal 43" xfId="841" xr:uid="{B9DA75D5-9E8F-48E3-B80A-B67F5AD7584D}"/>
    <cellStyle name="Normal 43 2" xfId="842" xr:uid="{A5BA3CF3-701B-4481-854E-2AB8A89294AE}"/>
    <cellStyle name="Normal 44" xfId="843" xr:uid="{95709D99-2BE3-4BF1-AA4A-EA0483E99E09}"/>
    <cellStyle name="Normal 44 2" xfId="844" xr:uid="{7207F64B-2F37-42F0-A252-D23B7CB0ED09}"/>
    <cellStyle name="Normal 45" xfId="845" xr:uid="{C14CCD60-0A89-41C3-AE53-BBE3BD9BACE9}"/>
    <cellStyle name="Normal 45 2" xfId="846" xr:uid="{B6AC1C06-C9FA-4FF8-B317-6772B3887DB5}"/>
    <cellStyle name="Normal 46" xfId="847" xr:uid="{7DC7A022-A965-424B-BA26-FD68EF9D53EF}"/>
    <cellStyle name="Normal 47" xfId="848" xr:uid="{EC4BB8EC-CEE4-4117-9E9A-2FD5FEEEEE47}"/>
    <cellStyle name="Normal 48" xfId="849" xr:uid="{B8D69318-3151-4121-ADE2-B0F8615E274F}"/>
    <cellStyle name="Normal 5" xfId="850" xr:uid="{A2C1FE5F-A4DD-473F-A3DE-FB3792458A6A}"/>
    <cellStyle name="Normal 5 2" xfId="851" xr:uid="{A40707A0-E5D9-49F8-A117-3DCB413BAA7E}"/>
    <cellStyle name="Normal 5 2 2" xfId="852" xr:uid="{AE8DE595-D09E-4790-8867-05AB15F9EA83}"/>
    <cellStyle name="Normal 5 2 2 2" xfId="853" xr:uid="{642BBEE2-63EF-411E-9FFE-C370E6D12D2C}"/>
    <cellStyle name="Normal 5 2 2 2 2" xfId="854" xr:uid="{712E4ECE-A766-425C-BBBF-695C2CB6FCC9}"/>
    <cellStyle name="Normal 5 2 3" xfId="855" xr:uid="{3B80D262-D28A-4F70-9234-20D2EF8A7B5E}"/>
    <cellStyle name="Normal 5 2 3 2" xfId="856" xr:uid="{9F69B7A1-0620-45F2-A74E-1099236A6AF0}"/>
    <cellStyle name="Normal 5 2 4" xfId="857" xr:uid="{58EBFC27-B684-45EC-85FC-8E28317C7623}"/>
    <cellStyle name="Normal 5 2 5" xfId="858" xr:uid="{975DDEBA-B483-4F04-8D6E-388996CC2F46}"/>
    <cellStyle name="Normal 5 3" xfId="859" xr:uid="{E98C70AF-01E9-467C-8E63-EF9E55DDF61D}"/>
    <cellStyle name="Normal 5 4" xfId="860" xr:uid="{3E9023A3-A8B9-420E-A185-31FBBB06DDEA}"/>
    <cellStyle name="Normal 5 5" xfId="861" xr:uid="{81CA9BDA-6327-4D1E-9B8D-F720CCC2CC33}"/>
    <cellStyle name="Normal 5 6" xfId="862" xr:uid="{5CCBAFB5-E274-450F-99E9-12407708C907}"/>
    <cellStyle name="Normal 5 6 2" xfId="863" xr:uid="{9C1EB033-4254-412C-A762-65D5EF786127}"/>
    <cellStyle name="Normal 6" xfId="864" xr:uid="{5EBE8265-F642-4274-B9DA-E2272ADA6694}"/>
    <cellStyle name="Normal 6 2" xfId="865" xr:uid="{9AEFF86A-7E2F-4BA5-A3C1-4FE131098587}"/>
    <cellStyle name="Normal 6 3" xfId="866" xr:uid="{768FD5B0-21A0-4E68-AB9B-9F774353B52C}"/>
    <cellStyle name="Normal 6 3 2" xfId="867" xr:uid="{1EFF391A-9E16-46D8-9E7A-6393E178C6C0}"/>
    <cellStyle name="Normal 6 4" xfId="868" xr:uid="{F0E8FDD3-9251-4A0F-8D20-9AE0CD08C8CB}"/>
    <cellStyle name="Normal 7" xfId="869" xr:uid="{D60AA7DB-5805-4E5C-8B94-05C11511E49A}"/>
    <cellStyle name="Normal 7 2" xfId="870" xr:uid="{2EE66AA2-77E0-4F01-BC92-1C3FAD5565E9}"/>
    <cellStyle name="Normal 7 2 2" xfId="871" xr:uid="{80FCB018-D4A9-4D36-AAA3-A28720B72189}"/>
    <cellStyle name="Normal 7 2 2 2" xfId="872" xr:uid="{973FFBBA-BD3D-423E-BD47-25733B12B818}"/>
    <cellStyle name="Normal 7 2 3" xfId="873" xr:uid="{A4F0A232-4218-47FB-B3B6-1B047723DC9D}"/>
    <cellStyle name="Normal 7 2 3 2" xfId="874" xr:uid="{74BF4AE7-22DD-4A9C-AFB7-D293E712A84C}"/>
    <cellStyle name="Normal 7 3" xfId="875" xr:uid="{A89BC6AF-59A8-45BE-853B-49D5C53DF9F9}"/>
    <cellStyle name="Normal 7 4" xfId="876" xr:uid="{57302210-4DA0-4FE7-BC8A-B529B2C150A7}"/>
    <cellStyle name="Normal 7 5" xfId="877" xr:uid="{6FD614B9-22FC-4BA9-863C-FFDC3A1CDBAE}"/>
    <cellStyle name="Normal 7 5 2" xfId="878" xr:uid="{4990BABB-0913-4844-B688-977BA61D844B}"/>
    <cellStyle name="Normal 8" xfId="879" xr:uid="{C1324B46-D13C-4991-84D1-BE004F80CA1C}"/>
    <cellStyle name="Normal 8 2" xfId="880" xr:uid="{8DB8E275-45A7-44D1-BBD2-A2B3406692E9}"/>
    <cellStyle name="Normal 8 2 2" xfId="881" xr:uid="{46904214-770F-4EC6-AFAD-3231DD81841A}"/>
    <cellStyle name="Normal 8 2 2 2" xfId="882" xr:uid="{5C3D0ECE-AE42-4989-9410-C2F89771E0D2}"/>
    <cellStyle name="Normal 8 2 3" xfId="883" xr:uid="{6153B735-F57A-4A17-BBAA-98177DCEA53A}"/>
    <cellStyle name="Normal 8 2 3 2" xfId="884" xr:uid="{B075E746-736B-4FFD-8676-EE4E5DAAB677}"/>
    <cellStyle name="Normal 8 3" xfId="885" xr:uid="{532D11DC-9970-4AEC-AD45-BD1D4FD49EE5}"/>
    <cellStyle name="Normal 8 3 2" xfId="886" xr:uid="{72B0581C-6653-457E-A65A-139EF721E07A}"/>
    <cellStyle name="Normal 8 3 2 2" xfId="887" xr:uid="{B456CF77-400F-421B-8836-AE94BAF0511F}"/>
    <cellStyle name="Normal 8 3 3" xfId="888" xr:uid="{8F44A3BE-0444-49D2-8A51-BD81586771B9}"/>
    <cellStyle name="Normal 8 4" xfId="889" xr:uid="{281B10F3-4C63-48A9-AB73-857DB5D9312F}"/>
    <cellStyle name="Normal 8 5" xfId="890" xr:uid="{958B568E-8868-4CC5-8C6D-A32F45E3046B}"/>
    <cellStyle name="Normal 8 5 2" xfId="891" xr:uid="{3645035E-D07D-45ED-A793-EB9695C096D5}"/>
    <cellStyle name="Normal 9" xfId="892" xr:uid="{ECA6182B-C1F2-42A1-8B05-F03F54A5B59F}"/>
    <cellStyle name="Normal 9 2" xfId="893" xr:uid="{0E33B22A-1B8A-4FFF-8A2C-76CACD96B3CA}"/>
    <cellStyle name="Normal 9 2 2" xfId="894" xr:uid="{11E8491C-253B-402E-905F-6D1AD56A771A}"/>
    <cellStyle name="Normal 9 2 2 2" xfId="895" xr:uid="{CD14C928-7E9C-4ACF-9784-344904ACBAF5}"/>
    <cellStyle name="Normal 9 2 3" xfId="896" xr:uid="{C1C73CBD-8A7A-4A4F-B939-4086E49B10AD}"/>
    <cellStyle name="Normal 9 2 3 2" xfId="897" xr:uid="{5FCA3436-DF64-4963-B4AF-567C33ADEF6F}"/>
    <cellStyle name="Normal 9 3" xfId="898" xr:uid="{4B5310AD-59B1-44AB-B9EB-3D5083EC91EF}"/>
    <cellStyle name="Normal 9 3 2" xfId="899" xr:uid="{4C523B7B-5FFD-4A05-BB0A-D13EB3B12DC6}"/>
    <cellStyle name="Normal 9 4" xfId="900" xr:uid="{76EB5938-D6BB-49F9-BBCA-2F7FF9E79417}"/>
    <cellStyle name="Normal 9 5" xfId="901" xr:uid="{C16C062C-D1A9-4F6F-B323-52ECC375E128}"/>
    <cellStyle name="Normal 9 5 2" xfId="902" xr:uid="{8E4A2AD6-FEF1-4511-BB0C-86612733FD84}"/>
    <cellStyle name="Note 2" xfId="903" xr:uid="{2CCD8BF6-A4B6-42CA-8146-D358B1C2A1A1}"/>
    <cellStyle name="Note 2 2" xfId="904" xr:uid="{FD71B709-D186-4983-81E4-0637454CAF17}"/>
    <cellStyle name="Note 2 2 2" xfId="905" xr:uid="{404CB387-2799-4ED6-A4D6-5235C99820E6}"/>
    <cellStyle name="Note 3" xfId="906" xr:uid="{613608DC-4F48-43B2-87B0-3544F761D36A}"/>
    <cellStyle name="Note 4" xfId="907" xr:uid="{5A23E052-FBC2-483E-88BA-D112C13A95F5}"/>
    <cellStyle name="Note 5" xfId="908" xr:uid="{3662A0D8-E586-4ACD-971C-6F13B324ADEF}"/>
    <cellStyle name="Note 6" xfId="909" xr:uid="{8264731E-6987-46BC-BB11-3DE958BBB956}"/>
    <cellStyle name="Note 6 2" xfId="910" xr:uid="{34717E37-E402-4131-AC85-7DECA022DA29}"/>
    <cellStyle name="Note 6 3" xfId="911" xr:uid="{D59C9352-5343-4AEF-B0D4-494F7D989F90}"/>
    <cellStyle name="Note 7" xfId="912" xr:uid="{C7A06991-441C-4A10-8619-8F0124487C38}"/>
    <cellStyle name="Output 2" xfId="913" xr:uid="{94D03D37-1B61-4457-A37F-59E4E02C53FD}"/>
    <cellStyle name="Output 2 2" xfId="914" xr:uid="{F3CF9BC6-44B1-4211-8EB3-D0317025FE4D}"/>
    <cellStyle name="Output 2 3" xfId="915" xr:uid="{D4C29DB9-6E95-42DF-9212-2D49236DBD60}"/>
    <cellStyle name="Output 3" xfId="916" xr:uid="{9FED49F1-0B7C-4972-8C67-7ADD60CA2285}"/>
    <cellStyle name="Output 4" xfId="917" xr:uid="{A4996782-1CF6-4F44-B172-9639DB1AC4B0}"/>
    <cellStyle name="Output 5" xfId="918" xr:uid="{C2A51B79-6DFA-41A9-8B72-A5E47589148C}"/>
    <cellStyle name="Output 6" xfId="919" xr:uid="{1587D3B6-8B87-4B6A-8446-A5EA9997E4B3}"/>
    <cellStyle name="Percent" xfId="3" builtinId="5"/>
    <cellStyle name="Percent [0]" xfId="920" xr:uid="{6973F2E9-80D1-4BDE-88B7-B9123589A7A2}"/>
    <cellStyle name="Percent [0] 2" xfId="921" xr:uid="{E282B90E-A0DC-4CEF-83D5-533032E69A65}"/>
    <cellStyle name="Percent [0] 2 2" xfId="922" xr:uid="{BCEFEC89-9B04-4008-A916-930F28F7FCAA}"/>
    <cellStyle name="Percent [1]" xfId="923" xr:uid="{23C46FA6-5432-4CC6-8E2F-ACDEC8BE4EEB}"/>
    <cellStyle name="Percent [1] 2" xfId="924" xr:uid="{57F72A1E-F838-4177-BF65-AEFF20ABF059}"/>
    <cellStyle name="Percent [1] 2 2" xfId="925" xr:uid="{EE98C734-D072-45DF-8BF9-D08D89C28A2C}"/>
    <cellStyle name="Percent [2]" xfId="926" xr:uid="{16D350E9-8E46-4838-831E-CC9C1682BAE5}"/>
    <cellStyle name="Percent [2] 2" xfId="927" xr:uid="{87409BCB-A8A7-41F5-8F69-2800988FC596}"/>
    <cellStyle name="Percent [2] 2 2" xfId="928" xr:uid="{E9B0E772-182D-4B3D-96C4-39698F4DF30D}"/>
    <cellStyle name="Percent 10" xfId="929" xr:uid="{569654D7-1E68-4525-A857-11D6B2904899}"/>
    <cellStyle name="Percent 10 2" xfId="930" xr:uid="{779F26CD-2897-4C68-931A-8785DE1EF281}"/>
    <cellStyle name="Percent 10 2 2" xfId="931" xr:uid="{B4E2F2A7-502C-4523-838A-57E91DD1CC1B}"/>
    <cellStyle name="Percent 10 2 2 2" xfId="932" xr:uid="{7D410BB7-3B59-4F9E-A788-AAE8D8BF92E4}"/>
    <cellStyle name="Percent 10 2 3" xfId="933" xr:uid="{FF89C7A3-50C0-4447-BCD8-6F349E789717}"/>
    <cellStyle name="Percent 100" xfId="934" xr:uid="{0719F333-F7CA-4F50-BC95-44F9A8E63269}"/>
    <cellStyle name="Percent 100 2" xfId="935" xr:uid="{277DCC77-0C53-4A14-A63C-B9F9BAA8F893}"/>
    <cellStyle name="Percent 101" xfId="936" xr:uid="{E12A8C09-3BBE-417B-AA78-D8E2733AD516}"/>
    <cellStyle name="Percent 101 2" xfId="937" xr:uid="{8F25EC68-93FD-48AB-91C4-0E4C1BDDE89B}"/>
    <cellStyle name="Percent 102" xfId="938" xr:uid="{69D018F6-ECEF-4014-9D9E-AC33A74B932A}"/>
    <cellStyle name="Percent 102 2" xfId="939" xr:uid="{FA70416F-E00F-44A8-B52F-4702A5C838A5}"/>
    <cellStyle name="Percent 103" xfId="940" xr:uid="{0AB38E68-5111-4604-B2F2-E6550494C436}"/>
    <cellStyle name="Percent 103 2" xfId="941" xr:uid="{BC66E81F-AF05-459E-BD41-FA33AC949AD6}"/>
    <cellStyle name="Percent 104" xfId="942" xr:uid="{B8572D3C-15E7-4499-999B-292A8F7D4D07}"/>
    <cellStyle name="Percent 104 2" xfId="943" xr:uid="{5981FE63-DD7E-462A-B4A1-2132B741FA68}"/>
    <cellStyle name="Percent 105" xfId="944" xr:uid="{90A7DC4E-C145-4F03-B00A-1FFA7FB9A33A}"/>
    <cellStyle name="Percent 105 2" xfId="945" xr:uid="{DFC1856D-DE49-4778-828D-9C92435FE54C}"/>
    <cellStyle name="Percent 106" xfId="946" xr:uid="{E4D655D2-C975-4BA3-BA46-DA7DE8469CDA}"/>
    <cellStyle name="Percent 106 2" xfId="947" xr:uid="{041F168E-4E6B-4863-AA89-D5D11AC3126C}"/>
    <cellStyle name="Percent 107" xfId="948" xr:uid="{681BA16B-3A60-4D11-97DF-E4C6D1D5013C}"/>
    <cellStyle name="Percent 107 2" xfId="949" xr:uid="{D472DDCE-451E-4784-8BFD-50150CE9A24C}"/>
    <cellStyle name="Percent 108" xfId="950" xr:uid="{E8DAEB03-01A4-4515-A720-8101F89A2839}"/>
    <cellStyle name="Percent 108 2" xfId="951" xr:uid="{220A4CC0-7946-42F7-8375-F52771C4FB80}"/>
    <cellStyle name="Percent 109" xfId="952" xr:uid="{78FBF0CC-A087-4530-94B3-686DF20FE1EE}"/>
    <cellStyle name="Percent 109 2" xfId="953" xr:uid="{DFB98733-F0D7-4B70-B931-A99EC4D5625A}"/>
    <cellStyle name="Percent 11" xfId="954" xr:uid="{E2BCF1E1-D1A8-4D63-8191-9188FDA279F7}"/>
    <cellStyle name="Percent 11 2" xfId="955" xr:uid="{05127106-1DF0-4496-92AE-D313C876D886}"/>
    <cellStyle name="Percent 11 2 2" xfId="956" xr:uid="{156AA980-B5E0-496C-A771-2F6F47AE74FC}"/>
    <cellStyle name="Percent 11 2 2 2" xfId="957" xr:uid="{EB5D72AD-5376-4547-BB04-26D3AB081D4D}"/>
    <cellStyle name="Percent 11 2 3" xfId="958" xr:uid="{45E6CE35-2578-4046-B181-4017AF1848A7}"/>
    <cellStyle name="Percent 110" xfId="959" xr:uid="{76C47FAE-F85B-4E99-B929-F7691B872D5C}"/>
    <cellStyle name="Percent 110 2" xfId="960" xr:uid="{C8FF971F-F591-4BEA-A8CA-0BAF89F86355}"/>
    <cellStyle name="Percent 111" xfId="961" xr:uid="{1EFDBCCC-B1B6-4613-86E0-94531BDCF4B2}"/>
    <cellStyle name="Percent 111 2" xfId="962" xr:uid="{B791A9E5-E891-4BA3-B9CC-E04F99FD9B7E}"/>
    <cellStyle name="Percent 112" xfId="963" xr:uid="{6DBD74A2-A0B3-432A-91DC-71926D24B335}"/>
    <cellStyle name="Percent 112 2" xfId="964" xr:uid="{8621C575-B096-4B36-8266-5D0B8ED48F9D}"/>
    <cellStyle name="Percent 113" xfId="965" xr:uid="{400B647D-C80F-4F71-8244-848623E316DE}"/>
    <cellStyle name="Percent 113 2" xfId="966" xr:uid="{4E1E51E5-0B97-4849-8C0A-9DE8D1BF95F9}"/>
    <cellStyle name="Percent 114" xfId="967" xr:uid="{07D37A8F-24CA-4B98-B932-39F5044543B0}"/>
    <cellStyle name="Percent 114 2" xfId="968" xr:uid="{FA49FBDD-356B-4CCD-A4AB-07FDB3A73F73}"/>
    <cellStyle name="Percent 115" xfId="969" xr:uid="{F33A779E-9251-46DA-91C1-CE01193F3E5E}"/>
    <cellStyle name="Percent 116" xfId="970" xr:uid="{FE4888C7-1406-4434-99C8-913881AE0B6F}"/>
    <cellStyle name="Percent 117" xfId="971" xr:uid="{99C0DEDA-234A-4E09-B536-8E7A2540EB88}"/>
    <cellStyle name="Percent 118" xfId="972" xr:uid="{DC16F533-AB51-49D8-AE82-BD6EB505D10F}"/>
    <cellStyle name="Percent 119" xfId="973" xr:uid="{742F70AE-33C4-443A-8E71-88D8F8F744A3}"/>
    <cellStyle name="Percent 12" xfId="974" xr:uid="{471F2EFC-6614-45A4-B650-34E67AC17D56}"/>
    <cellStyle name="Percent 12 2" xfId="975" xr:uid="{71B7B322-6A63-465D-BC1A-473B672F77FB}"/>
    <cellStyle name="Percent 12 2 2" xfId="976" xr:uid="{7B20E0E4-4B39-4D47-A440-8C368FF4A501}"/>
    <cellStyle name="Percent 12 2 2 2" xfId="977" xr:uid="{0DEC3A9D-3D18-44EF-A6F6-CB1AB007592F}"/>
    <cellStyle name="Percent 12 2 3" xfId="978" xr:uid="{47D2F166-EE44-4AF6-8178-7F20DA55202A}"/>
    <cellStyle name="Percent 120" xfId="979" xr:uid="{B7C48410-8C44-43A7-9714-85EBF9684BC9}"/>
    <cellStyle name="Percent 121" xfId="980" xr:uid="{022624F3-D87D-4A8E-8B5E-99BBA1F803E9}"/>
    <cellStyle name="Percent 122" xfId="981" xr:uid="{22F9B55A-754A-44AE-8C73-F7E2CB193449}"/>
    <cellStyle name="Percent 123" xfId="982" xr:uid="{879399E0-C604-4B4F-BBBE-0E3438129B7E}"/>
    <cellStyle name="Percent 124" xfId="983" xr:uid="{1C3482F4-836F-49C3-8922-4BACA888762A}"/>
    <cellStyle name="Percent 125" xfId="984" xr:uid="{17130C3F-15CD-462F-B7E1-76635BAB4E3E}"/>
    <cellStyle name="Percent 126" xfId="985" xr:uid="{A59F9872-B932-46AB-93F6-6E0B246782E3}"/>
    <cellStyle name="Percent 127" xfId="986" xr:uid="{110EDF78-EBE3-49F2-BC68-C4F4AB8215FB}"/>
    <cellStyle name="Percent 128" xfId="987" xr:uid="{EF979E0E-C16B-4816-812E-04242CB37AF3}"/>
    <cellStyle name="Percent 129" xfId="988" xr:uid="{840F51CA-0FDF-4DCB-BB38-25551C52F7D3}"/>
    <cellStyle name="Percent 129 2" xfId="989" xr:uid="{B5F5EF1D-08CE-46D7-8F07-42574EEBE6F3}"/>
    <cellStyle name="Percent 13" xfId="990" xr:uid="{2487A8B7-AEFE-427E-8480-C0CDE83994F9}"/>
    <cellStyle name="Percent 13 2" xfId="991" xr:uid="{A521409D-6A54-4AEA-8DAC-DEDE92C2BAF8}"/>
    <cellStyle name="Percent 13 2 2" xfId="992" xr:uid="{12A489A8-CC9E-4F7D-928E-A9505EF76B20}"/>
    <cellStyle name="Percent 13 2 2 2" xfId="993" xr:uid="{B005B987-3E98-4018-82B0-0ECB2ACA0776}"/>
    <cellStyle name="Percent 13 2 3" xfId="994" xr:uid="{82233E76-DD57-46A1-8EAC-C78955E4665D}"/>
    <cellStyle name="Percent 130" xfId="995" xr:uid="{D480D8EF-36BD-4BA9-A50C-5F94D351AEEA}"/>
    <cellStyle name="Percent 130 2" xfId="996" xr:uid="{D54CF10B-B701-4EDC-9392-1F930822622F}"/>
    <cellStyle name="Percent 131" xfId="997" xr:uid="{A0A2E8DD-F4A8-4BF7-91C3-B19AD06E3B44}"/>
    <cellStyle name="Percent 132" xfId="998" xr:uid="{511A3580-4799-452F-828B-280DD8888954}"/>
    <cellStyle name="Percent 133" xfId="999" xr:uid="{D2226AFF-56E8-4C41-9258-D25535E71B5A}"/>
    <cellStyle name="Percent 134" xfId="1000" xr:uid="{F202EFDD-AF06-4C5B-9C8F-7178CDDC482D}"/>
    <cellStyle name="Percent 135" xfId="1001" xr:uid="{EA4D8BDF-FEF5-45A6-96B8-4FDC111B1C63}"/>
    <cellStyle name="Percent 136" xfId="1002" xr:uid="{8C0EDBF2-D672-422D-8EC8-C481AE5F4B8D}"/>
    <cellStyle name="Percent 137" xfId="1003" xr:uid="{41C79BD7-F192-4B58-99CC-4554D14C39DC}"/>
    <cellStyle name="Percent 138" xfId="1004" xr:uid="{321D1EAF-C7AF-4E21-A00D-8C35AAD02F1E}"/>
    <cellStyle name="Percent 139" xfId="1005" xr:uid="{FFA8F779-9C6E-43FC-9967-475641F0617E}"/>
    <cellStyle name="Percent 14" xfId="1006" xr:uid="{0139E5BF-7FF4-4521-9BC4-54618FC4DDA0}"/>
    <cellStyle name="Percent 14 2" xfId="1007" xr:uid="{AA2E2DE3-0A23-4518-984F-EE959B17D2B3}"/>
    <cellStyle name="Percent 14 2 2" xfId="1008" xr:uid="{DFB2DC06-B48D-4046-A315-3450CDB282A9}"/>
    <cellStyle name="Percent 14 2 2 2" xfId="1009" xr:uid="{86E40401-907D-42EC-BD90-29FAFA4B894E}"/>
    <cellStyle name="Percent 14 2 3" xfId="1010" xr:uid="{F0549F3A-437A-4268-A990-07DF8A3266DD}"/>
    <cellStyle name="Percent 140" xfId="1011" xr:uid="{8EF8DC63-2A8F-420E-BBEF-B529605BF4B5}"/>
    <cellStyle name="Percent 141" xfId="1012" xr:uid="{5E76A3BF-7A12-4BBC-9AB2-A97261D5F63B}"/>
    <cellStyle name="Percent 142" xfId="1013" xr:uid="{CD7053E6-4567-461C-909B-B33D1B9CB173}"/>
    <cellStyle name="Percent 143" xfId="1014" xr:uid="{20F756D9-201A-4EC2-AF97-5E74613860D1}"/>
    <cellStyle name="Percent 144" xfId="1015" xr:uid="{F8D4C012-F545-4A3D-896E-30109BA85531}"/>
    <cellStyle name="Percent 145" xfId="1016" xr:uid="{98F010A0-3AA8-47B5-96B6-13B02B68C5C4}"/>
    <cellStyle name="Percent 146" xfId="1017" xr:uid="{7EC59A83-99A8-4C30-8C94-864A9621E7A0}"/>
    <cellStyle name="Percent 147" xfId="1018" xr:uid="{2F639EF5-251A-4287-BEB6-6E853C0B4121}"/>
    <cellStyle name="Percent 148" xfId="1019" xr:uid="{90635E6A-7586-449D-B5AD-AEB5EC4F711C}"/>
    <cellStyle name="Percent 149" xfId="1020" xr:uid="{349BC157-E309-4581-8FD8-BDF7584410BB}"/>
    <cellStyle name="Percent 15" xfId="1021" xr:uid="{4F8D6E25-6F8B-4176-BC0D-C24C0BDA91EE}"/>
    <cellStyle name="Percent 15 2" xfId="1022" xr:uid="{71105253-D918-48D4-B751-8119D6B9B154}"/>
    <cellStyle name="Percent 15 2 2" xfId="1023" xr:uid="{E3C4C412-902D-43AE-86EE-9A3B9F2A60A4}"/>
    <cellStyle name="Percent 15 2 2 2" xfId="1024" xr:uid="{712630CA-62C7-475D-8A7A-BAE5DC9F8F03}"/>
    <cellStyle name="Percent 15 2 3" xfId="1025" xr:uid="{6C9BAE94-C572-4AF1-8E83-7BF46D68FAFB}"/>
    <cellStyle name="Percent 150" xfId="1026" xr:uid="{42684402-6258-40CA-864F-3FB626A363D2}"/>
    <cellStyle name="Percent 151" xfId="1027" xr:uid="{D008B72A-158A-40D8-9B82-EDCEA6523600}"/>
    <cellStyle name="Percent 152" xfId="1028" xr:uid="{E079CD2F-951C-494F-8775-8A4433D3FE7E}"/>
    <cellStyle name="Percent 153" xfId="1029" xr:uid="{99E0A527-6E79-49B4-AA63-D6CB662EE211}"/>
    <cellStyle name="Percent 154" xfId="1030" xr:uid="{8338D2D9-D267-40E8-83C3-D74167518FB0}"/>
    <cellStyle name="Percent 155" xfId="1031" xr:uid="{DFFCCAA4-E4A0-4548-816A-A89B1AD38881}"/>
    <cellStyle name="Percent 156" xfId="1032" xr:uid="{9F10E4F3-4468-47F0-B66B-36E672654F55}"/>
    <cellStyle name="Percent 157" xfId="1033" xr:uid="{465A1A86-403B-4BA9-BA6E-A0A5921EA048}"/>
    <cellStyle name="Percent 158" xfId="1034" xr:uid="{598F36D5-1F9B-4E80-A411-47312C1D723B}"/>
    <cellStyle name="Percent 159" xfId="1035" xr:uid="{4BBDB51D-F62C-4D39-A398-8A23CB411AF2}"/>
    <cellStyle name="Percent 16" xfId="1036" xr:uid="{EB643089-357A-43D3-BE5B-F92AF4C89F99}"/>
    <cellStyle name="Percent 16 2" xfId="1037" xr:uid="{7897461F-3F1A-455B-8F67-ADCA8AD46738}"/>
    <cellStyle name="Percent 16 2 2" xfId="1038" xr:uid="{30C71029-4A29-4FCB-928A-EC7787ABDB69}"/>
    <cellStyle name="Percent 16 2 2 2" xfId="1039" xr:uid="{BC3C23A0-1629-4B6A-8E2C-CBD4A53C2360}"/>
    <cellStyle name="Percent 16 2 3" xfId="1040" xr:uid="{B80D6731-DFB8-438C-80EA-2936403BD74F}"/>
    <cellStyle name="Percent 160" xfId="1041" xr:uid="{80F64D1E-66BD-46CE-A364-ECA99105E981}"/>
    <cellStyle name="Percent 161" xfId="1042" xr:uid="{3165E048-DD9B-480D-8B5A-5EFF51244038}"/>
    <cellStyle name="Percent 162" xfId="1043" xr:uid="{80E1D8D6-D293-4859-81EE-F664185B09D3}"/>
    <cellStyle name="Percent 163" xfId="1044" xr:uid="{E613EE85-DBFC-4296-95CF-66C6D9C6016B}"/>
    <cellStyle name="Percent 164" xfId="1045" xr:uid="{A75950D4-1255-4F69-9D38-07129D6A3471}"/>
    <cellStyle name="Percent 165" xfId="1046" xr:uid="{D938BC65-6177-4451-9163-BAD5CFC30F1B}"/>
    <cellStyle name="Percent 166" xfId="1047" xr:uid="{BA175944-9891-4763-85F1-A2376DB75972}"/>
    <cellStyle name="Percent 167" xfId="1048" xr:uid="{E570650C-5B9B-404F-A204-71549F2580D1}"/>
    <cellStyle name="Percent 168" xfId="1049" xr:uid="{00E55B50-FE87-47D4-BAF3-C3D9DB1AEE55}"/>
    <cellStyle name="Percent 169" xfId="1050" xr:uid="{00445899-D44B-449D-B60D-2E5D196A2D35}"/>
    <cellStyle name="Percent 17" xfId="1051" xr:uid="{AC9741F8-45F9-4D4A-B977-8709ED944823}"/>
    <cellStyle name="Percent 17 2" xfId="1052" xr:uid="{D709B970-5360-4314-A85B-FF0C3BA7F5E4}"/>
    <cellStyle name="Percent 17 2 2" xfId="1053" xr:uid="{261CC208-6BF9-4F70-917C-093838A60F53}"/>
    <cellStyle name="Percent 17 2 2 2" xfId="1054" xr:uid="{A7D47A0B-B6CC-47E2-89ED-CCE01187C9D7}"/>
    <cellStyle name="Percent 17 2 3" xfId="1055" xr:uid="{29E1A0C5-6FDE-4EB6-9AE4-DCC9A9177050}"/>
    <cellStyle name="Percent 170" xfId="1056" xr:uid="{CE7E18BF-0AE1-48CC-A281-DB54B975C4CA}"/>
    <cellStyle name="Percent 171" xfId="1057" xr:uid="{C4CEBF24-B45E-45B7-8FB6-DAD13E18E6D9}"/>
    <cellStyle name="Percent 172" xfId="1058" xr:uid="{31CF19E0-29A2-4879-8347-6CB1007093DC}"/>
    <cellStyle name="Percent 173" xfId="1059" xr:uid="{9FE12541-2CF1-4719-ACA0-64878D37778A}"/>
    <cellStyle name="Percent 176" xfId="6" xr:uid="{C8319A8E-ACD8-43AC-96BE-1DFB740C6427}"/>
    <cellStyle name="Percent 18" xfId="1060" xr:uid="{E73248C4-B673-4B20-9A57-AF314C09D3E2}"/>
    <cellStyle name="Percent 18 2" xfId="1061" xr:uid="{CAB1B0AC-50E1-4F4E-8C70-20C6F0559F12}"/>
    <cellStyle name="Percent 18 2 2" xfId="1062" xr:uid="{B2DF5A5A-F056-4923-A73D-099140E673D8}"/>
    <cellStyle name="Percent 18 2 2 2" xfId="1063" xr:uid="{1A74C418-772C-481D-AE1D-F6822ECCD969}"/>
    <cellStyle name="Percent 18 2 3" xfId="1064" xr:uid="{46C906FF-B615-446D-BA90-6880B01C32C5}"/>
    <cellStyle name="Percent 180" xfId="7" xr:uid="{AE177942-3A3A-4079-9E63-6A105C35D9B1}"/>
    <cellStyle name="Percent 182" xfId="8" xr:uid="{FC51C1DF-A875-457F-9375-171F9E3E552B}"/>
    <cellStyle name="Percent 19" xfId="1065" xr:uid="{075690EA-3CAE-4089-991C-46555C878D1C}"/>
    <cellStyle name="Percent 19 2" xfId="1066" xr:uid="{87B97FF5-F91D-4DB8-B92F-6C72B171803C}"/>
    <cellStyle name="Percent 19 2 2" xfId="1067" xr:uid="{87B4BA91-DCDF-4E7C-9F9E-E3347310A219}"/>
    <cellStyle name="Percent 19 2 2 2" xfId="1068" xr:uid="{D4C09339-E2CA-4216-A254-01831D9F3760}"/>
    <cellStyle name="Percent 19 2 3" xfId="1069" xr:uid="{E0B826BF-75C3-4854-B33D-D2768A75C970}"/>
    <cellStyle name="Percent 2" xfId="36" xr:uid="{90F48C6B-8B30-443F-9330-E97D96EBF86B}"/>
    <cellStyle name="Percent 2 2" xfId="1070" xr:uid="{DD2CB236-5A91-45F8-980B-9A557C1239AF}"/>
    <cellStyle name="Percent 2 3" xfId="1071" xr:uid="{0487B1AF-B122-4987-A276-55C86EE00E41}"/>
    <cellStyle name="Percent 2 3 2" xfId="1072" xr:uid="{0E800656-75FA-431F-9068-E6143ED3C6F4}"/>
    <cellStyle name="Percent 2 3 3" xfId="1073" xr:uid="{1273A57F-A3E9-4DBE-8282-F67B752A219D}"/>
    <cellStyle name="Percent 2 4" xfId="1074" xr:uid="{779146A7-D766-4B63-AC8E-FC081F9CFB7C}"/>
    <cellStyle name="Percent 2 4 2" xfId="1075" xr:uid="{07601755-2663-4D5B-AE04-9069CE2468B1}"/>
    <cellStyle name="Percent 2 4 2 2" xfId="1076" xr:uid="{A4AB887B-78CE-414C-BD13-9C6F8BFD2261}"/>
    <cellStyle name="Percent 2 4 2 2 2" xfId="1077" xr:uid="{31A47293-DB38-4018-9C09-10491ED09EBE}"/>
    <cellStyle name="Percent 2 4 2 3" xfId="1078" xr:uid="{6B50B537-4DB8-4976-900F-8679D4C7D498}"/>
    <cellStyle name="Percent 20" xfId="1079" xr:uid="{5793807F-5F6A-4CA5-9882-B895E629E4A1}"/>
    <cellStyle name="Percent 20 2" xfId="1080" xr:uid="{091CC212-E82C-4FDA-96D6-35F7BA3AD73A}"/>
    <cellStyle name="Percent 20 2 2" xfId="1081" xr:uid="{076EA3F8-6BD7-4CC5-9D1C-E49D6C86CB7F}"/>
    <cellStyle name="Percent 20 2 2 2" xfId="1082" xr:uid="{369DE1FD-E4C9-4055-912F-2FCA02664BF6}"/>
    <cellStyle name="Percent 20 2 3" xfId="1083" xr:uid="{F05363D7-EE48-40E7-B185-0B30D9E4268A}"/>
    <cellStyle name="Percent 21" xfId="1084" xr:uid="{5DA76591-AB6F-409D-B7CE-CC0A40707737}"/>
    <cellStyle name="Percent 21 2" xfId="1085" xr:uid="{6EDC3158-6ECE-4609-A608-790C394AD907}"/>
    <cellStyle name="Percent 21 2 2" xfId="1086" xr:uid="{39F1DCD8-99C8-4897-A331-8B843185087F}"/>
    <cellStyle name="Percent 21 2 2 2" xfId="1087" xr:uid="{F3068EA1-247A-4DB3-B1D1-DF43459448D8}"/>
    <cellStyle name="Percent 21 2 3" xfId="1088" xr:uid="{B6AF0470-C653-4855-9CF3-738C669CCB81}"/>
    <cellStyle name="Percent 22" xfId="1089" xr:uid="{434830AB-5077-4E74-9F01-8DD2DA3A1EC5}"/>
    <cellStyle name="Percent 22 2" xfId="1090" xr:uid="{8CFE48B7-8D5E-4BFE-8FCE-285269298F16}"/>
    <cellStyle name="Percent 22 2 2" xfId="1091" xr:uid="{7FB93A9F-22B8-4D24-8091-DE665908DA73}"/>
    <cellStyle name="Percent 22 2 2 2" xfId="1092" xr:uid="{41609CF6-2C1B-42D2-91FA-2BD9FC3868B4}"/>
    <cellStyle name="Percent 22 2 3" xfId="1093" xr:uid="{8BA0075D-179E-42BF-BC8E-2324BF8E2976}"/>
    <cellStyle name="Percent 23" xfId="1094" xr:uid="{3FAEC1C3-A556-44C3-A227-C9828DD40985}"/>
    <cellStyle name="Percent 23 2" xfId="1095" xr:uid="{F4DACF0A-33DF-4D55-AD74-7FA646FE792F}"/>
    <cellStyle name="Percent 23 2 2" xfId="1096" xr:uid="{362732E4-9A63-45DB-8226-00B1D02D94F5}"/>
    <cellStyle name="Percent 23 2 2 2" xfId="1097" xr:uid="{D526C104-AAB5-4EA9-96D0-5E70CC61AF5D}"/>
    <cellStyle name="Percent 23 2 3" xfId="1098" xr:uid="{C20950F2-2813-4CBB-9F3E-9BA5A62B999E}"/>
    <cellStyle name="Percent 24" xfId="1099" xr:uid="{C0806168-B906-40C2-9CB0-3F01C2733C79}"/>
    <cellStyle name="Percent 24 2" xfId="1100" xr:uid="{3C44CBD9-6063-4DA5-9AA4-E428B2B4A4B5}"/>
    <cellStyle name="Percent 24 2 2" xfId="1101" xr:uid="{98B68F94-D147-44E9-A6C8-964A50CB0AE0}"/>
    <cellStyle name="Percent 24 2 2 2" xfId="1102" xr:uid="{43C3B017-B664-4F4C-AA48-5DF6471DAE8A}"/>
    <cellStyle name="Percent 24 2 3" xfId="1103" xr:uid="{64279946-78EA-455C-9F63-A339D390A90E}"/>
    <cellStyle name="Percent 25" xfId="1104" xr:uid="{42B4DAA6-64A3-4886-9F84-86A3108A7CEF}"/>
    <cellStyle name="Percent 25 2" xfId="1105" xr:uid="{6C374A45-097F-4A3B-B11B-7ECCE6247A61}"/>
    <cellStyle name="Percent 25 2 2" xfId="1106" xr:uid="{86455A7D-D82D-4979-8171-EC646B59A3CA}"/>
    <cellStyle name="Percent 25 2 2 2" xfId="1107" xr:uid="{688E320A-142C-4891-95A6-ABFCA84BF97D}"/>
    <cellStyle name="Percent 25 2 3" xfId="1108" xr:uid="{C65AF696-8B09-41AB-90D1-5188306A9EC3}"/>
    <cellStyle name="Percent 26" xfId="1109" xr:uid="{5DE0E999-D6A8-43E4-9B61-46F5E5DEEBE5}"/>
    <cellStyle name="Percent 26 2" xfId="1110" xr:uid="{4C593D96-9837-443E-9C9E-6443136F2542}"/>
    <cellStyle name="Percent 26 2 2" xfId="1111" xr:uid="{95B849E0-39A0-4779-9346-FB2D6E592A07}"/>
    <cellStyle name="Percent 26 2 2 2" xfId="1112" xr:uid="{55DF8D49-D94A-4823-9E99-97944EDBFBA1}"/>
    <cellStyle name="Percent 26 2 3" xfId="1113" xr:uid="{47CA296C-46F0-4E89-AA24-1E1E13883F66}"/>
    <cellStyle name="Percent 27" xfId="1114" xr:uid="{2891CC0D-1FB3-42D9-8BA3-5260841F5C1D}"/>
    <cellStyle name="Percent 27 2" xfId="1115" xr:uid="{A2896B21-4560-4786-BCD2-5E686418C217}"/>
    <cellStyle name="Percent 27 2 2" xfId="1116" xr:uid="{1A71B204-556C-46ED-B735-59F519D0C60B}"/>
    <cellStyle name="Percent 27 2 2 2" xfId="1117" xr:uid="{CF196F44-05FA-46B9-9EDE-9B449CF6EA02}"/>
    <cellStyle name="Percent 27 2 3" xfId="1118" xr:uid="{F96DBD3C-3129-4269-9C84-C27C5333E6D5}"/>
    <cellStyle name="Percent 28" xfId="1119" xr:uid="{23F6413A-245B-41F4-BE93-8B503260DE12}"/>
    <cellStyle name="Percent 28 2" xfId="1120" xr:uid="{8081718A-A538-463A-984F-C763B02D02EC}"/>
    <cellStyle name="Percent 28 2 2" xfId="1121" xr:uid="{303B92A9-868F-43AB-98B9-31B98B561973}"/>
    <cellStyle name="Percent 28 2 2 2" xfId="1122" xr:uid="{B732ABD9-DF88-4F14-9252-CDA4BC7E5392}"/>
    <cellStyle name="Percent 28 2 3" xfId="1123" xr:uid="{C83C099F-8F08-4858-81CD-3FE78965D20D}"/>
    <cellStyle name="Percent 29" xfId="1124" xr:uid="{17AEA776-CCD8-4778-8EA8-CB9F86B316BA}"/>
    <cellStyle name="Percent 29 2" xfId="1125" xr:uid="{C2A70D03-9561-48B4-B422-43F50C1D4965}"/>
    <cellStyle name="Percent 29 2 2" xfId="1126" xr:uid="{A91756DE-3743-4991-992B-F98BC7EFD594}"/>
    <cellStyle name="Percent 29 2 2 2" xfId="1127" xr:uid="{15E350F3-86AC-47BF-904D-A0D26C027C78}"/>
    <cellStyle name="Percent 29 2 3" xfId="1128" xr:uid="{7BA0E43B-6EB3-4B68-AB3D-15FB1A0E0F55}"/>
    <cellStyle name="Percent 3" xfId="37" xr:uid="{74FEF2D2-B255-4E6B-ADD0-9F93158B4F26}"/>
    <cellStyle name="Percent 3 2" xfId="1129" xr:uid="{A4E1A2C3-1BCC-4784-BB5B-9ABC6792AE08}"/>
    <cellStyle name="Percent 3 3" xfId="1130" xr:uid="{4066F4EE-0ECF-4DDE-B005-726B76E64401}"/>
    <cellStyle name="Percent 3 3 2" xfId="1131" xr:uid="{3D7A0729-0D8D-412F-8BC7-8688B6FF7AB9}"/>
    <cellStyle name="Percent 30" xfId="1132" xr:uid="{A9331911-A53A-4FAD-BD71-B392F6FC46B6}"/>
    <cellStyle name="Percent 30 2" xfId="1133" xr:uid="{AD1275F1-1A77-452A-AE11-1BF0CD3E7829}"/>
    <cellStyle name="Percent 30 2 2" xfId="1134" xr:uid="{34911DA0-6E19-43BF-BB6B-CAA023AD6130}"/>
    <cellStyle name="Percent 30 2 2 2" xfId="1135" xr:uid="{62455541-D9D4-4895-8B2E-D2B6EBCE4374}"/>
    <cellStyle name="Percent 30 2 3" xfId="1136" xr:uid="{86042028-5FB2-4C97-8BC9-0917EF877421}"/>
    <cellStyle name="Percent 31" xfId="1137" xr:uid="{48D969D1-BCFC-4B7D-8E14-B4A0F715954F}"/>
    <cellStyle name="Percent 31 2" xfId="1138" xr:uid="{08C13D3F-E81A-411F-BFBE-2BEDFA9FF56D}"/>
    <cellStyle name="Percent 31 2 2" xfId="1139" xr:uid="{BB6C1BE6-2759-46D3-9A60-F5A3E2F88E0E}"/>
    <cellStyle name="Percent 31 2 2 2" xfId="1140" xr:uid="{AA37711B-6495-4EFE-A387-E0BC02CF2B57}"/>
    <cellStyle name="Percent 31 2 3" xfId="1141" xr:uid="{9E0045AA-3209-42EA-A916-51A498ED8D23}"/>
    <cellStyle name="Percent 32" xfId="1142" xr:uid="{FA999928-2594-421B-848E-C58729DAAD87}"/>
    <cellStyle name="Percent 32 2" xfId="1143" xr:uid="{D3EBD4FC-7C22-412D-8ECB-8F6D38AB42DF}"/>
    <cellStyle name="Percent 32 3" xfId="1144" xr:uid="{BFCFB1FD-CD5D-4AFB-B632-042AEAC9C6B8}"/>
    <cellStyle name="Percent 32 3 2" xfId="1145" xr:uid="{449A8DC2-5C36-4428-903F-F904EF1917FB}"/>
    <cellStyle name="Percent 32 3 2 2" xfId="1146" xr:uid="{0A3F656D-F245-4CF6-9660-71FB468287D2}"/>
    <cellStyle name="Percent 32 3 3" xfId="1147" xr:uid="{7CD941A9-5693-4E68-AA50-C50552F82507}"/>
    <cellStyle name="Percent 33" xfId="1148" xr:uid="{0AF456A5-B7D6-49D9-BB00-EE2F5E5F5A22}"/>
    <cellStyle name="Percent 33 2" xfId="1149" xr:uid="{B417C125-8F22-44F9-950D-39CEBF36BBA1}"/>
    <cellStyle name="Percent 33 2 2" xfId="1150" xr:uid="{98CB2F17-A8A1-4C0E-92AB-2D5B34E628C5}"/>
    <cellStyle name="Percent 33 2 2 2" xfId="1151" xr:uid="{BEF455EA-D033-4275-AA74-8B5944E4BE1F}"/>
    <cellStyle name="Percent 33 2 3" xfId="1152" xr:uid="{FC0466FC-7E16-4902-A185-CE423B02CF87}"/>
    <cellStyle name="Percent 34" xfId="1153" xr:uid="{5261AA90-8002-4DFF-8C62-88BDBF6168BB}"/>
    <cellStyle name="Percent 34 2" xfId="1154" xr:uid="{8F51058C-52FD-46CB-AB38-24BA089232C0}"/>
    <cellStyle name="Percent 34 2 2" xfId="1155" xr:uid="{4E152B35-8EF7-47F3-9993-E5012BE4C9B0}"/>
    <cellStyle name="Percent 34 2 2 2" xfId="1156" xr:uid="{D1A960EB-D533-4F71-8096-A2303F2E641B}"/>
    <cellStyle name="Percent 34 2 3" xfId="1157" xr:uid="{BA66740C-F621-4937-A69B-C348390F3719}"/>
    <cellStyle name="Percent 35" xfId="1158" xr:uid="{33E8F63A-BDB1-4CDC-8B6E-3D81AFC7FFA3}"/>
    <cellStyle name="Percent 35 2" xfId="1159" xr:uid="{7C2DBEED-67C1-4994-A0E5-2962DFE6C8FD}"/>
    <cellStyle name="Percent 35 2 2" xfId="1160" xr:uid="{5DE9C1A3-CCFA-4963-9442-ADBD34270F19}"/>
    <cellStyle name="Percent 35 3" xfId="1161" xr:uid="{D16914BE-674D-4F2D-86FC-8AC2029C1A3F}"/>
    <cellStyle name="Percent 36" xfId="1162" xr:uid="{E0E697BC-FA6F-477C-8DE9-8EAB8ACB26D8}"/>
    <cellStyle name="Percent 36 2" xfId="1163" xr:uid="{729E9E9B-6524-4343-9F21-6762F4A74086}"/>
    <cellStyle name="Percent 36 2 2" xfId="1164" xr:uid="{96DF707F-43E2-4F9A-8017-9CA3DEE4EC16}"/>
    <cellStyle name="Percent 36 3" xfId="1165" xr:uid="{937DB544-8D05-44BA-913F-088A032D6208}"/>
    <cellStyle name="Percent 37" xfId="1166" xr:uid="{34962643-A13C-44BF-89FB-042A19E30541}"/>
    <cellStyle name="Percent 37 2" xfId="1167" xr:uid="{A842F0F8-BDDC-4DC2-9611-0949FCA1B98B}"/>
    <cellStyle name="Percent 37 2 2" xfId="1168" xr:uid="{586B1F09-AE1D-40E1-BCD6-4673CB11268F}"/>
    <cellStyle name="Percent 37 3" xfId="1169" xr:uid="{1A095DC9-6AE9-4145-8541-F30F95503EAC}"/>
    <cellStyle name="Percent 38" xfId="1170" xr:uid="{CF71959C-2249-4828-B7FF-49A3E815B60F}"/>
    <cellStyle name="Percent 38 2" xfId="1171" xr:uid="{DB162FB6-E92F-4150-843F-0F635B19B973}"/>
    <cellStyle name="Percent 38 2 2" xfId="1172" xr:uid="{DFC4636B-26C6-4180-9002-C2B0F711DD56}"/>
    <cellStyle name="Percent 38 2 2 2" xfId="1173" xr:uid="{589BBA87-F0D1-436F-A9CE-277BBCF56B16}"/>
    <cellStyle name="Percent 38 2 3" xfId="1174" xr:uid="{D8F9BC9F-C84C-4F90-AB0C-C65F9F92B78E}"/>
    <cellStyle name="Percent 39" xfId="1175" xr:uid="{36665DE6-0BD4-41C9-A023-65D8BD1F6547}"/>
    <cellStyle name="Percent 39 2" xfId="1176" xr:uid="{100F6DE2-E55D-4A9E-9E46-F2C1429CCF81}"/>
    <cellStyle name="Percent 39 2 2" xfId="1177" xr:uid="{75524207-5262-4F81-B16E-A684760F52DD}"/>
    <cellStyle name="Percent 39 2 2 2" xfId="1178" xr:uid="{83203474-6E46-4CC3-ACB5-BD4E3225B141}"/>
    <cellStyle name="Percent 39 2 3" xfId="1179" xr:uid="{085AB9E6-C229-4F64-A880-65D3F5B9B26F}"/>
    <cellStyle name="Percent 4" xfId="1180" xr:uid="{7DEEBA15-3780-4DD7-AB12-4DFD4FA84754}"/>
    <cellStyle name="Percent 4 2" xfId="1181" xr:uid="{3D5088B6-CC69-41B1-9839-74D4F6668002}"/>
    <cellStyle name="Percent 4 2 2" xfId="1182" xr:uid="{FA74A48E-581A-4E6A-90C1-103704BC4365}"/>
    <cellStyle name="Percent 4 3" xfId="1183" xr:uid="{3637DA94-57A7-4E98-81D2-9761DF33AC03}"/>
    <cellStyle name="Percent 4 3 2" xfId="1184" xr:uid="{E2707CB1-96D6-4092-86D9-986E184A0325}"/>
    <cellStyle name="Percent 40" xfId="1185" xr:uid="{55CC49A1-CC38-41BE-B6E5-5E525C34BAC8}"/>
    <cellStyle name="Percent 40 2" xfId="1186" xr:uid="{AF6CCD23-E35B-4075-BCDA-319C1B76421A}"/>
    <cellStyle name="Percent 40 2 2" xfId="1187" xr:uid="{FBDB5890-0485-4C39-B282-8221AD682D24}"/>
    <cellStyle name="Percent 40 3" xfId="1188" xr:uid="{BFC390D0-4069-4ADC-945E-62F7A2A77246}"/>
    <cellStyle name="Percent 41" xfId="1189" xr:uid="{FB57BBA8-F119-40FF-852C-A6451DAC81FF}"/>
    <cellStyle name="Percent 41 2" xfId="1190" xr:uid="{80FF137F-6D84-4849-AEDD-7EC54FC1F180}"/>
    <cellStyle name="Percent 41 2 2" xfId="1191" xr:uid="{1D108BE4-D2C3-47D1-876E-45861A8C4398}"/>
    <cellStyle name="Percent 41 3" xfId="1192" xr:uid="{F853C815-CD56-4882-BA5E-A3585F6449E8}"/>
    <cellStyle name="Percent 42" xfId="1193" xr:uid="{1BFAC1D5-39CC-484B-8D75-6C36384FABE5}"/>
    <cellStyle name="Percent 42 2" xfId="1194" xr:uid="{B711DF9C-0A55-4C28-A6D8-94447E874B00}"/>
    <cellStyle name="Percent 42 2 2" xfId="1195" xr:uid="{2637157E-1DB3-471C-AD40-E52DB1E6EF4E}"/>
    <cellStyle name="Percent 42 3" xfId="1196" xr:uid="{1530FB98-B711-4113-9790-89BF469E1190}"/>
    <cellStyle name="Percent 43" xfId="1197" xr:uid="{5261E4C3-212E-4967-B3CD-4864B7264592}"/>
    <cellStyle name="Percent 43 2" xfId="1198" xr:uid="{834E662B-EC5C-4718-9145-4011E9423E15}"/>
    <cellStyle name="Percent 43 2 2" xfId="1199" xr:uid="{5D084F5E-2983-478D-A1E4-B5043CEF2C20}"/>
    <cellStyle name="Percent 43 3" xfId="1200" xr:uid="{3E793034-81A3-43AF-AB27-17934CB6603E}"/>
    <cellStyle name="Percent 44" xfId="1201" xr:uid="{61E1C4F2-85FC-4D4F-BFB6-4B02B6C9708B}"/>
    <cellStyle name="Percent 44 2" xfId="1202" xr:uid="{5168E27B-5DD2-400E-B265-73AEAF9AD59C}"/>
    <cellStyle name="Percent 44 2 2" xfId="1203" xr:uid="{78C9A553-65F2-4556-8A2C-F3B51AB77EFF}"/>
    <cellStyle name="Percent 44 3" xfId="1204" xr:uid="{278CE6A2-EB1C-4CD5-800E-596EC163E15F}"/>
    <cellStyle name="Percent 45" xfId="1205" xr:uid="{12ED66A1-9C7C-4FFC-AC7C-74B2E8318646}"/>
    <cellStyle name="Percent 45 2" xfId="1206" xr:uid="{A6CE3681-BD36-4AE0-8BC7-8ACDC6113747}"/>
    <cellStyle name="Percent 45 2 2" xfId="1207" xr:uid="{0D538FF4-48CF-4C38-93C6-DE4EA4A0E96C}"/>
    <cellStyle name="Percent 45 3" xfId="1208" xr:uid="{48DB3CC7-B6CC-4425-B487-CE07ED7758A7}"/>
    <cellStyle name="Percent 46" xfId="1209" xr:uid="{CFF8426D-D227-458A-BAA7-DA8CFB733950}"/>
    <cellStyle name="Percent 46 2" xfId="1210" xr:uid="{9F4317DD-630F-4A76-B406-CE443E946A1E}"/>
    <cellStyle name="Percent 46 2 2" xfId="1211" xr:uid="{8376DCA3-9A19-491B-B757-01041F62CD7F}"/>
    <cellStyle name="Percent 46 3" xfId="1212" xr:uid="{7F609D3B-6236-498F-B791-7B1B5AEFCB20}"/>
    <cellStyle name="Percent 47" xfId="1213" xr:uid="{14B33627-06A8-4746-BEC7-FA4D7D416393}"/>
    <cellStyle name="Percent 47 2" xfId="1214" xr:uid="{8EE5092C-7C0B-4A52-808C-8D011D6CE870}"/>
    <cellStyle name="Percent 47 2 2" xfId="1215" xr:uid="{6A4186E9-A8D8-42EE-B79E-02AD2A08461B}"/>
    <cellStyle name="Percent 47 3" xfId="1216" xr:uid="{F99AFE24-9F21-42B5-AC7C-19CF6FF5463C}"/>
    <cellStyle name="Percent 48" xfId="1217" xr:uid="{F66D3B32-F3FF-4CCA-A00F-1FB7F46AC456}"/>
    <cellStyle name="Percent 48 2" xfId="1218" xr:uid="{A37F3A8D-6A31-46E2-BB26-DE7A69278644}"/>
    <cellStyle name="Percent 48 2 2" xfId="1219" xr:uid="{BC15A87C-83FC-45F0-8A05-78CEDD868A90}"/>
    <cellStyle name="Percent 48 3" xfId="1220" xr:uid="{348DD983-424B-4AEC-BD86-2191C406BCFD}"/>
    <cellStyle name="Percent 49" xfId="1221" xr:uid="{E0A71822-50E2-4B43-ADA3-F86F88E5BD44}"/>
    <cellStyle name="Percent 49 2" xfId="1222" xr:uid="{765D21AF-AD23-4332-8A60-A418586C78E1}"/>
    <cellStyle name="Percent 49 2 2" xfId="1223" xr:uid="{7F97F9AE-34A2-466D-8A08-5065C5C60765}"/>
    <cellStyle name="Percent 49 3" xfId="1224" xr:uid="{9B770C08-B58B-4AA9-A69F-821ED7A3AB64}"/>
    <cellStyle name="Percent 5" xfId="1225" xr:uid="{3A206845-F80E-4EC9-A48B-E727410B694F}"/>
    <cellStyle name="Percent 5 2" xfId="1226" xr:uid="{E5447376-0553-4103-BEC8-B6C665156AA1}"/>
    <cellStyle name="Percent 5 3" xfId="1227" xr:uid="{1218F454-96B1-4877-9175-E96308A56682}"/>
    <cellStyle name="Percent 5 3 2" xfId="1228" xr:uid="{20F098B6-453F-4657-BD6C-F3CFF7CDC8E3}"/>
    <cellStyle name="Percent 5 3 2 2" xfId="1229" xr:uid="{AC8EEB2A-D5A0-4B85-8720-65716D2B1557}"/>
    <cellStyle name="Percent 5 3 3" xfId="1230" xr:uid="{66811966-CD06-43C1-8781-45D1434CEB87}"/>
    <cellStyle name="Percent 5 3 4" xfId="1231" xr:uid="{DE674505-C86B-4565-8F14-B28787E92D73}"/>
    <cellStyle name="Percent 5 4" xfId="1232" xr:uid="{46D18702-3434-4EF3-872B-EDB109BE36CB}"/>
    <cellStyle name="Percent 50" xfId="1233" xr:uid="{53CD46C1-B827-4231-9C7F-E051C7C98591}"/>
    <cellStyle name="Percent 50 2" xfId="1234" xr:uid="{993663F6-FE5F-4E91-BF0E-5A7CF37FD710}"/>
    <cellStyle name="Percent 50 2 2" xfId="1235" xr:uid="{C1D6FF99-F7E6-4103-84AC-3DCE86746A26}"/>
    <cellStyle name="Percent 50 3" xfId="1236" xr:uid="{36C3AE48-C383-413C-ACE6-792123940893}"/>
    <cellStyle name="Percent 51" xfId="1237" xr:uid="{5B66A309-8287-4CC0-B391-C7AD0653F2E4}"/>
    <cellStyle name="Percent 51 2" xfId="1238" xr:uid="{ED1A0425-B743-47E0-8E2C-3E811D3F1FC4}"/>
    <cellStyle name="Percent 51 2 2" xfId="1239" xr:uid="{F7A36A0E-CD83-438B-865F-1E435955CDC8}"/>
    <cellStyle name="Percent 51 3" xfId="1240" xr:uid="{94A09DB9-5FF0-4DC3-8F27-6C8E203521D1}"/>
    <cellStyle name="Percent 52" xfId="1241" xr:uid="{92E7C6FF-9FA3-4F16-A929-F9B6AE109247}"/>
    <cellStyle name="Percent 52 2" xfId="1242" xr:uid="{B94EFC84-D262-4333-AF16-AC4B992B9D10}"/>
    <cellStyle name="Percent 52 2 2" xfId="1243" xr:uid="{EE54586A-66D3-40C4-A5B1-5C258EC956A2}"/>
    <cellStyle name="Percent 52 3" xfId="1244" xr:uid="{0F8C3FF0-2BB4-4DFD-BA9E-0AA317A9850E}"/>
    <cellStyle name="Percent 53" xfId="1245" xr:uid="{4164FCEC-BC8D-4C74-903A-6DF2B559E2DC}"/>
    <cellStyle name="Percent 53 2" xfId="1246" xr:uid="{D9571D5F-0B19-4644-969D-9861EF8D4937}"/>
    <cellStyle name="Percent 53 2 2" xfId="1247" xr:uid="{E6EB0719-368D-418F-A5E2-AEF44D7660E7}"/>
    <cellStyle name="Percent 53 3" xfId="1248" xr:uid="{345B23CF-1C9F-4EDA-AD01-2BA7B4A8E99F}"/>
    <cellStyle name="Percent 54" xfId="1249" xr:uid="{B5F44C73-878F-456E-BD75-7FD7F40AD8C9}"/>
    <cellStyle name="Percent 54 2" xfId="1250" xr:uid="{EADA9184-1EDE-495D-826B-DE41B443E6E3}"/>
    <cellStyle name="Percent 54 2 2" xfId="1251" xr:uid="{C15D2324-832F-4398-8CF3-B3468E21E745}"/>
    <cellStyle name="Percent 54 3" xfId="1252" xr:uid="{26A9003F-711F-4C9E-891A-F734EFE927A8}"/>
    <cellStyle name="Percent 55" xfId="1253" xr:uid="{DE9AE5E3-952B-42CA-BC8D-2BBEB4141E7D}"/>
    <cellStyle name="Percent 55 2" xfId="1254" xr:uid="{93F97349-10D9-403B-A019-9521F00036D0}"/>
    <cellStyle name="Percent 55 2 2" xfId="1255" xr:uid="{8D3E5E1B-250C-469E-B626-B6F2CF913C1A}"/>
    <cellStyle name="Percent 55 3" xfId="1256" xr:uid="{1D23FFCC-2C04-4520-ACF7-5AECA15A1BC5}"/>
    <cellStyle name="Percent 56" xfId="1257" xr:uid="{BF441A20-112E-4D1C-B349-348F29A2EF6C}"/>
    <cellStyle name="Percent 56 2" xfId="1258" xr:uid="{77E5C2D3-0FC7-47BD-B3A2-75D412F05638}"/>
    <cellStyle name="Percent 56 2 2" xfId="1259" xr:uid="{BB4FDE33-EE41-4A15-A7B3-EBF1314E15C1}"/>
    <cellStyle name="Percent 56 3" xfId="1260" xr:uid="{6607C677-9CFA-438E-8240-571F73A26217}"/>
    <cellStyle name="Percent 57" xfId="1261" xr:uid="{09D73BAF-247F-405C-9441-3FB2C023116A}"/>
    <cellStyle name="Percent 57 2" xfId="1262" xr:uid="{4C671244-7743-4FC8-AC00-8720E5C80295}"/>
    <cellStyle name="Percent 57 2 2" xfId="1263" xr:uid="{B0AB068E-14F8-4FA3-93DA-76B71050430F}"/>
    <cellStyle name="Percent 57 3" xfId="1264" xr:uid="{F89BE962-D4F9-4B23-9FD0-671A2F767475}"/>
    <cellStyle name="Percent 58" xfId="1265" xr:uid="{33C6E339-21D1-4818-9ED7-5E5192276D59}"/>
    <cellStyle name="Percent 58 2" xfId="1266" xr:uid="{CCD10377-D362-4D75-9101-D4B551D07697}"/>
    <cellStyle name="Percent 58 2 2" xfId="1267" xr:uid="{1137604E-1C23-4D23-B687-DBF04E716E66}"/>
    <cellStyle name="Percent 58 3" xfId="1268" xr:uid="{CDC447AA-2751-4E2C-B37F-26A7AFE6F069}"/>
    <cellStyle name="Percent 59" xfId="1269" xr:uid="{F54EDFEE-B237-4D44-ADA2-B9E690C9CE58}"/>
    <cellStyle name="Percent 59 2" xfId="1270" xr:uid="{C0985AAA-B1FF-4A02-AD48-0EAB1299C601}"/>
    <cellStyle name="Percent 59 2 2" xfId="1271" xr:uid="{0B2C45C2-39DF-42A5-A58A-D02E533BB0BF}"/>
    <cellStyle name="Percent 59 3" xfId="1272" xr:uid="{74857B57-0D39-4988-84AD-C3E61BAB5F23}"/>
    <cellStyle name="Percent 6" xfId="1273" xr:uid="{823116F9-5815-4779-8A2B-D6D9000350F1}"/>
    <cellStyle name="Percent 6 2" xfId="1274" xr:uid="{047775AF-AB7C-48FB-8524-9E811A56E6ED}"/>
    <cellStyle name="Percent 6 2 2" xfId="1275" xr:uid="{16C57626-2A27-4864-8331-BCB2363420F6}"/>
    <cellStyle name="Percent 6 3" xfId="1276" xr:uid="{0B5C90E9-C7F8-485C-8025-25D793DEEF10}"/>
    <cellStyle name="Percent 6 3 2" xfId="1277" xr:uid="{3B482F82-13F9-4090-B454-758A8391C7CD}"/>
    <cellStyle name="Percent 6 3 2 2" xfId="1278" xr:uid="{9F74E1E9-AE77-4984-9CE1-4E4C025BC7DE}"/>
    <cellStyle name="Percent 6 3 3" xfId="1279" xr:uid="{1088AD7C-6728-4212-90C1-D6592409A6F0}"/>
    <cellStyle name="Percent 6 3 4" xfId="1280" xr:uid="{DC99FF83-DB0F-488B-9052-F566DE4FBA51}"/>
    <cellStyle name="Percent 60" xfId="1281" xr:uid="{AE0E8862-832A-4FEF-842A-FD0BF2B925EC}"/>
    <cellStyle name="Percent 60 2" xfId="1282" xr:uid="{8F6EDC27-9252-475B-8306-885078DFD58B}"/>
    <cellStyle name="Percent 60 2 2" xfId="1283" xr:uid="{DC6D7072-2359-49AF-A5C8-20D56EB685EA}"/>
    <cellStyle name="Percent 60 3" xfId="1284" xr:uid="{9591AB97-C486-4314-A786-C57CA687DD24}"/>
    <cellStyle name="Percent 61" xfId="1285" xr:uid="{1F618708-63D7-459A-A4E4-A8159E0846C3}"/>
    <cellStyle name="Percent 61 2" xfId="1286" xr:uid="{75B0542F-C7F4-49D2-8A40-891D30D41A18}"/>
    <cellStyle name="Percent 61 2 2" xfId="1287" xr:uid="{C327D8EF-8BE3-4B09-88ED-E7E5DE8C7F88}"/>
    <cellStyle name="Percent 61 3" xfId="1288" xr:uid="{D555B8B0-0D61-41E9-8D1B-03ED280AC33E}"/>
    <cellStyle name="Percent 62" xfId="1289" xr:uid="{DB41EEE8-4850-496E-B78F-4A2B5507AA54}"/>
    <cellStyle name="Percent 62 2" xfId="1290" xr:uid="{3DEBCFE2-8622-4E2B-9DE9-D22AA6405A69}"/>
    <cellStyle name="Percent 62 2 2" xfId="1291" xr:uid="{BF64C07C-C7F4-42B5-94C6-99D83C5C4B85}"/>
    <cellStyle name="Percent 62 3" xfId="1292" xr:uid="{1DFE0D08-9ED0-49C3-A524-7B60D7F5F2CC}"/>
    <cellStyle name="Percent 63" xfId="1293" xr:uid="{2479BA47-B656-4C2F-B77A-2DFBFA200202}"/>
    <cellStyle name="Percent 63 2" xfId="1294" xr:uid="{26FA325C-75DA-43DF-9542-F84CCD4F0BE8}"/>
    <cellStyle name="Percent 63 2 2" xfId="1295" xr:uid="{D3DD08BA-CD8D-4DC0-94A6-FC9DE3B27C3C}"/>
    <cellStyle name="Percent 63 3" xfId="1296" xr:uid="{3E81AF01-709B-4E43-83EE-5A4E12C1AF3A}"/>
    <cellStyle name="Percent 64" xfId="1297" xr:uid="{3154629E-AB2D-40E7-99C3-6A6139E9C76D}"/>
    <cellStyle name="Percent 64 2" xfId="1298" xr:uid="{271AC68B-A87E-40C3-A12A-8B5B87C9D524}"/>
    <cellStyle name="Percent 64 2 2" xfId="1299" xr:uid="{A8A0BAA4-1B4B-4716-9AA9-95D9D9312037}"/>
    <cellStyle name="Percent 64 3" xfId="1300" xr:uid="{AD8C7179-506E-46F2-8317-ABFCBABFBB4D}"/>
    <cellStyle name="Percent 65" xfId="1301" xr:uid="{F6D086E6-30D8-4B04-AC85-BD58814DC316}"/>
    <cellStyle name="Percent 65 2" xfId="1302" xr:uid="{BA5742D7-A9C1-4712-AE9D-22CA36F61B0C}"/>
    <cellStyle name="Percent 65 2 2" xfId="1303" xr:uid="{5F5FCAAC-AFE8-4503-9A46-49C62D0C6F2A}"/>
    <cellStyle name="Percent 65 3" xfId="1304" xr:uid="{87A83624-0350-4CD5-93C8-92A51B3ACF2C}"/>
    <cellStyle name="Percent 66" xfId="1305" xr:uid="{0AE6E99A-03E9-4059-862B-A3C8A07BE934}"/>
    <cellStyle name="Percent 66 2" xfId="1306" xr:uid="{AC9F825A-FD64-4218-BC70-24E9D3C6C215}"/>
    <cellStyle name="Percent 66 2 2" xfId="1307" xr:uid="{9FC82A6D-BBD3-4858-81FA-727E2C7AC741}"/>
    <cellStyle name="Percent 66 3" xfId="1308" xr:uid="{E2C896AA-89F5-4D34-BFFF-6CB4A49BDAE9}"/>
    <cellStyle name="Percent 67" xfId="1309" xr:uid="{93838B35-EAF1-4C63-BD76-A35CEDAA3CFF}"/>
    <cellStyle name="Percent 67 2" xfId="1310" xr:uid="{626737E3-A6F4-422A-BC63-F0569BD9C264}"/>
    <cellStyle name="Percent 67 2 2" xfId="1311" xr:uid="{F15FABC6-DE39-4759-81B0-9B6871979DA0}"/>
    <cellStyle name="Percent 67 3" xfId="1312" xr:uid="{B0AB2FDD-FD6D-4628-94A2-8FBEF13B97D8}"/>
    <cellStyle name="Percent 68" xfId="1313" xr:uid="{54D16A3D-7FB7-42C5-883C-7CDC0A6EA3E8}"/>
    <cellStyle name="Percent 68 2" xfId="1314" xr:uid="{A6796988-9C88-4227-A6B7-5276A842CBB4}"/>
    <cellStyle name="Percent 68 2 2" xfId="1315" xr:uid="{75F2007A-335D-417E-9C18-A2C54DF680B8}"/>
    <cellStyle name="Percent 68 3" xfId="1316" xr:uid="{CAA3FC0D-8EF3-44BA-936F-D2C4C5DE2589}"/>
    <cellStyle name="Percent 69" xfId="1317" xr:uid="{B164DD0B-9265-4A61-909B-C7A16F024F3D}"/>
    <cellStyle name="Percent 69 2" xfId="1318" xr:uid="{53100150-0B36-4092-99CD-A417004E35AB}"/>
    <cellStyle name="Percent 69 2 2" xfId="1319" xr:uid="{A2EBFA0E-D42D-4681-9D0A-A0C38BA44932}"/>
    <cellStyle name="Percent 69 3" xfId="1320" xr:uid="{E7CFB958-3B35-497C-88E2-29657328132F}"/>
    <cellStyle name="Percent 7" xfId="1321" xr:uid="{20402DB9-8B15-4973-A99C-27951543EDE4}"/>
    <cellStyle name="Percent 7 2" xfId="1322" xr:uid="{373C1CAF-6D0C-495E-9AE7-5FCEA13C05B0}"/>
    <cellStyle name="Percent 7 3" xfId="1323" xr:uid="{92DA2B53-9748-4CB2-8985-E56C73A0F936}"/>
    <cellStyle name="Percent 7 3 2" xfId="1324" xr:uid="{79965B11-B9BB-4963-9D43-A4ADCC2D3F72}"/>
    <cellStyle name="Percent 7 3 2 2" xfId="1325" xr:uid="{329D170F-7206-4DAE-8167-5FB4689634DB}"/>
    <cellStyle name="Percent 7 3 3" xfId="1326" xr:uid="{BF2D150F-374B-40D1-94EE-DEC0B271F897}"/>
    <cellStyle name="Percent 7 4" xfId="1327" xr:uid="{4D0F8B2D-D483-441F-B151-CCAF267915A0}"/>
    <cellStyle name="Percent 7 4 2" xfId="1328" xr:uid="{B057AD84-BDA4-4E61-9ABD-FC8867BDC523}"/>
    <cellStyle name="Percent 7 5" xfId="1329" xr:uid="{04E97B62-DA32-467B-8A4C-5C5152561FD2}"/>
    <cellStyle name="Percent 70" xfId="1330" xr:uid="{953572BF-8387-44AE-A5D4-8411E02EDA9F}"/>
    <cellStyle name="Percent 70 2" xfId="1331" xr:uid="{7BA9E20E-94C8-4B73-B2E9-79AB27E26990}"/>
    <cellStyle name="Percent 70 2 2" xfId="1332" xr:uid="{E3C5491D-9827-4FB4-AE17-14C42FD1690B}"/>
    <cellStyle name="Percent 70 3" xfId="1333" xr:uid="{F941F288-3386-44F3-87F1-139639DA9170}"/>
    <cellStyle name="Percent 71" xfId="1334" xr:uid="{BECFAF69-4315-4D81-994C-1FA6370AE838}"/>
    <cellStyle name="Percent 71 2" xfId="1335" xr:uid="{89CC1C28-0CE5-4879-B450-368C2AC159BF}"/>
    <cellStyle name="Percent 71 2 2" xfId="1336" xr:uid="{C0B68F8A-F4E5-4001-88F7-73FE374FBE56}"/>
    <cellStyle name="Percent 71 3" xfId="1337" xr:uid="{CC86A754-51BB-4893-8FED-1F9EA628C28B}"/>
    <cellStyle name="Percent 72" xfId="1338" xr:uid="{DBAB6A1A-DE4C-4D17-95FC-24EC0B6C3A09}"/>
    <cellStyle name="Percent 72 2" xfId="1339" xr:uid="{9BB33F31-06C8-4AC3-B778-4623F2C05A3A}"/>
    <cellStyle name="Percent 72 2 2" xfId="1340" xr:uid="{03C0A53B-A5FC-4AD0-9D76-12D6948601EB}"/>
    <cellStyle name="Percent 72 3" xfId="1341" xr:uid="{48C6B906-207B-4D0F-91BD-5212056E2AC2}"/>
    <cellStyle name="Percent 73" xfId="1342" xr:uid="{6A4936CA-0A9A-424C-8144-E9F2D94FA75E}"/>
    <cellStyle name="Percent 73 2" xfId="1343" xr:uid="{7009ECAE-D2C5-4A2C-855A-9AEBF6DDAA22}"/>
    <cellStyle name="Percent 73 2 2" xfId="1344" xr:uid="{9A15C2B0-C09B-4631-9E49-BA1FCC06FEBF}"/>
    <cellStyle name="Percent 73 3" xfId="1345" xr:uid="{B3F21C7B-7499-4B54-B5D4-A0C9932F00DB}"/>
    <cellStyle name="Percent 74" xfId="1346" xr:uid="{B44BAD5A-9759-4258-AC4A-A77D19DFD8EF}"/>
    <cellStyle name="Percent 74 2" xfId="1347" xr:uid="{EF09B374-57F0-4572-B305-3C2C2A3D8F0D}"/>
    <cellStyle name="Percent 74 2 2" xfId="1348" xr:uid="{43A3CAE1-6336-4C47-ABD5-2C6096CC41B1}"/>
    <cellStyle name="Percent 74 3" xfId="1349" xr:uid="{170F667E-C49C-4C18-B8D1-A49FC1DF622A}"/>
    <cellStyle name="Percent 75" xfId="1350" xr:uid="{6EE1E06E-3AC0-464F-844F-85FB4B41C175}"/>
    <cellStyle name="Percent 75 2" xfId="1351" xr:uid="{CD217C2E-479E-4AEE-902B-A8E758E4DC7F}"/>
    <cellStyle name="Percent 75 2 2" xfId="1352" xr:uid="{F604D4F8-C4C4-4057-A114-0ACB175DF837}"/>
    <cellStyle name="Percent 75 3" xfId="1353" xr:uid="{3C1E737D-DAA0-4118-9CDC-C905AAA8E456}"/>
    <cellStyle name="Percent 76" xfId="1354" xr:uid="{71F2057D-4B59-42A5-9556-2F9790BD4999}"/>
    <cellStyle name="Percent 76 2" xfId="1355" xr:uid="{1C610D81-B9CB-4354-8A4C-DAEA4B87FB2F}"/>
    <cellStyle name="Percent 76 2 2" xfId="1356" xr:uid="{5DC97BF5-3D20-40F6-9CA8-3EC914B02404}"/>
    <cellStyle name="Percent 76 3" xfId="1357" xr:uid="{7BC9D531-8549-4F96-949F-A78A825C4D6D}"/>
    <cellStyle name="Percent 77" xfId="1358" xr:uid="{01942013-142F-4FD8-9B08-C5D7471503E3}"/>
    <cellStyle name="Percent 77 2" xfId="1359" xr:uid="{42D7FA8A-58D2-4EFD-92CA-EA5B11CA0910}"/>
    <cellStyle name="Percent 77 2 2" xfId="1360" xr:uid="{5107AA1F-F3BE-43DB-BDE6-36F53BCD7E28}"/>
    <cellStyle name="Percent 77 3" xfId="1361" xr:uid="{8E3E19B3-5751-489A-AE36-A42E149B8D4E}"/>
    <cellStyle name="Percent 78" xfId="1362" xr:uid="{3AB7D3E1-5BB3-4034-A6F7-0187E0FD289D}"/>
    <cellStyle name="Percent 78 2" xfId="1363" xr:uid="{48D88629-4982-48A5-A3F9-D3AE1DABC2AF}"/>
    <cellStyle name="Percent 78 2 2" xfId="1364" xr:uid="{EF1ED121-3802-4B8C-8915-541FFB564F8E}"/>
    <cellStyle name="Percent 78 3" xfId="1365" xr:uid="{A389C142-E592-4C58-B895-42757B887BFC}"/>
    <cellStyle name="Percent 79" xfId="1366" xr:uid="{6770AC4B-933D-437B-8C30-E831BC72B653}"/>
    <cellStyle name="Percent 79 2" xfId="1367" xr:uid="{3EB4E8C4-1C82-4A3E-857C-D49DADC1DBD4}"/>
    <cellStyle name="Percent 79 2 2" xfId="1368" xr:uid="{84FDA3DD-063F-44B3-81E4-951D7813B5B5}"/>
    <cellStyle name="Percent 79 3" xfId="1369" xr:uid="{F655BBDC-2611-44D1-8EA0-D6B59C62D9D3}"/>
    <cellStyle name="Percent 8" xfId="1370" xr:uid="{869F33AA-A79C-4D4B-90A3-1D980B6A058B}"/>
    <cellStyle name="Percent 8 2" xfId="1371" xr:uid="{72C4BEC3-9CF4-4268-A603-C1ACDC0B79BE}"/>
    <cellStyle name="Percent 8 2 2" xfId="1372" xr:uid="{58EECDEF-F743-4C40-BC96-83B3449E5552}"/>
    <cellStyle name="Percent 8 2 2 2" xfId="1373" xr:uid="{44C6431D-DB96-4BFB-8226-AC4C464920EB}"/>
    <cellStyle name="Percent 8 2 3" xfId="1374" xr:uid="{31741808-2414-4524-9566-6A2BB760787C}"/>
    <cellStyle name="Percent 80" xfId="1375" xr:uid="{75A3E5B1-7043-45B5-A0FB-FDFC490DE862}"/>
    <cellStyle name="Percent 80 2" xfId="1376" xr:uid="{92B1FB2E-CC19-40A5-8653-9E88CED18C27}"/>
    <cellStyle name="Percent 80 2 2" xfId="1377" xr:uid="{3A78AD19-4607-4423-B249-BB9B568D3DC2}"/>
    <cellStyle name="Percent 80 3" xfId="1378" xr:uid="{2878D20B-E22E-4AE5-BFA5-D29A5EF09B27}"/>
    <cellStyle name="Percent 81" xfId="1379" xr:uid="{45B30B9F-2C3B-408E-B3C1-57C6FA351347}"/>
    <cellStyle name="Percent 81 2" xfId="1380" xr:uid="{05A7BEE7-3AB5-4DC3-A63A-598EE485474E}"/>
    <cellStyle name="Percent 81 2 2" xfId="1381" xr:uid="{1099C14E-8DC8-44C8-8416-A0B4609937F4}"/>
    <cellStyle name="Percent 81 3" xfId="1382" xr:uid="{CA05A889-81C3-4913-A19D-A6145E4AD65A}"/>
    <cellStyle name="Percent 82" xfId="1383" xr:uid="{3E8F474E-D1BE-4882-B976-9005E4E9C901}"/>
    <cellStyle name="Percent 82 2" xfId="1384" xr:uid="{83AD93E1-0224-4B1E-9D15-90CAB274ACF8}"/>
    <cellStyle name="Percent 82 2 2" xfId="1385" xr:uid="{B44A4CA6-68F9-41E0-BE48-C79F6D9AB5F6}"/>
    <cellStyle name="Percent 82 3" xfId="1386" xr:uid="{7352208D-8F0E-444A-A661-5F8163DCF4E1}"/>
    <cellStyle name="Percent 83" xfId="1387" xr:uid="{AF5712E3-29A7-42F2-A027-99CF9735DEF3}"/>
    <cellStyle name="Percent 83 2" xfId="1388" xr:uid="{7F6B975B-81A4-4320-8B59-5043631EBAB0}"/>
    <cellStyle name="Percent 83 2 2" xfId="1389" xr:uid="{5614F929-EA83-463D-B40F-80E2C7789916}"/>
    <cellStyle name="Percent 83 3" xfId="1390" xr:uid="{2F87916B-70E4-4273-B4FA-5A5207382988}"/>
    <cellStyle name="Percent 84" xfId="1391" xr:uid="{BCB84127-2E0B-4E37-AA58-4DF3B6E96FF7}"/>
    <cellStyle name="Percent 84 2" xfId="1392" xr:uid="{D61DEFBB-EF7A-4744-A158-AF60A1C22F4E}"/>
    <cellStyle name="Percent 84 2 2" xfId="1393" xr:uid="{DC7ADFA9-169A-4856-8652-3292642F248D}"/>
    <cellStyle name="Percent 84 3" xfId="1394" xr:uid="{B1B070A3-3C13-456B-83B2-322652C952FC}"/>
    <cellStyle name="Percent 85" xfId="1395" xr:uid="{EFB9215E-9331-4B01-8833-515DA4E2DB75}"/>
    <cellStyle name="Percent 85 2" xfId="1396" xr:uid="{296940C3-8764-44A2-84E2-B495C65B51CD}"/>
    <cellStyle name="Percent 85 2 2" xfId="1397" xr:uid="{7482C254-4F87-4098-BE9A-90520133A189}"/>
    <cellStyle name="Percent 85 3" xfId="1398" xr:uid="{003A7380-DB87-453F-9951-498F5E9A8211}"/>
    <cellStyle name="Percent 86" xfId="1399" xr:uid="{BA5F449D-61A3-47AB-B685-F2C363FDE53E}"/>
    <cellStyle name="Percent 86 2" xfId="1400" xr:uid="{027CBD12-036B-4523-8F76-6FC999F01ACE}"/>
    <cellStyle name="Percent 86 2 2" xfId="1401" xr:uid="{ECCB300A-5515-40A9-9DBE-D9082BCDC29C}"/>
    <cellStyle name="Percent 86 3" xfId="1402" xr:uid="{5E1857F6-9413-4824-AD13-16711D69CD27}"/>
    <cellStyle name="Percent 87" xfId="1403" xr:uid="{3334B265-5AC5-4EE4-AAE3-AD48B8363F0C}"/>
    <cellStyle name="Percent 87 2" xfId="1404" xr:uid="{9F2D61E7-E359-491C-8054-7A1FD34BB669}"/>
    <cellStyle name="Percent 87 2 2" xfId="1405" xr:uid="{0B749454-C487-4C52-B9E7-11C3338D144A}"/>
    <cellStyle name="Percent 87 3" xfId="1406" xr:uid="{CC90F664-42AB-4260-A33E-2729DCBC75DD}"/>
    <cellStyle name="Percent 88" xfId="1407" xr:uid="{DFC021BC-877B-42E5-82F4-412269D943F2}"/>
    <cellStyle name="Percent 88 2" xfId="1408" xr:uid="{6118EB0C-FEDA-499B-A7F8-99BA5BBECBFC}"/>
    <cellStyle name="Percent 88 2 2" xfId="1409" xr:uid="{EDD4B0D9-6225-40F1-B4A2-9C87AA9D1461}"/>
    <cellStyle name="Percent 88 3" xfId="1410" xr:uid="{8383E34A-F3FF-4631-82B3-95D04CEEB7AB}"/>
    <cellStyle name="Percent 89" xfId="1411" xr:uid="{BC5DB40D-661C-4450-8252-97A0CA9F1346}"/>
    <cellStyle name="Percent 89 2" xfId="1412" xr:uid="{F164CC2E-A18A-43B0-B2EC-FE1A6E819F20}"/>
    <cellStyle name="Percent 9" xfId="1413" xr:uid="{B24F7C17-3FBB-4549-B139-21B77EE55A06}"/>
    <cellStyle name="Percent 9 2" xfId="1414" xr:uid="{B8914D83-54A7-45C0-84CE-28E6F465C763}"/>
    <cellStyle name="Percent 9 2 2" xfId="1415" xr:uid="{AE3119A3-3102-4E4F-84D3-2EDEDCC30312}"/>
    <cellStyle name="Percent 9 2 2 2" xfId="1416" xr:uid="{7199BF64-1052-4A34-B54E-3D229C991E99}"/>
    <cellStyle name="Percent 9 2 3" xfId="1417" xr:uid="{7837C13A-4B86-4FE3-B216-B60DCA8E41C9}"/>
    <cellStyle name="Percent 90" xfId="1418" xr:uid="{0180788F-241C-4A8D-A915-CD3D2C47015D}"/>
    <cellStyle name="Percent 90 2" xfId="1419" xr:uid="{35E30BC5-2CD6-4B60-BCD1-20103809D929}"/>
    <cellStyle name="Percent 91" xfId="1420" xr:uid="{90171997-08A8-4646-BE40-B38DA623E66E}"/>
    <cellStyle name="Percent 91 2" xfId="1421" xr:uid="{E3679C70-94AC-49E8-BB70-987278248CDB}"/>
    <cellStyle name="Percent 92" xfId="1422" xr:uid="{53FC7C4F-9188-4CAB-9A9F-1961E495394D}"/>
    <cellStyle name="Percent 92 2" xfId="1423" xr:uid="{9AF8B020-037C-44B0-B044-D68557A6F5EA}"/>
    <cellStyle name="Percent 93" xfId="1424" xr:uid="{C14F2253-07D1-4D4C-AAE5-0775850E6D36}"/>
    <cellStyle name="Percent 93 2" xfId="1425" xr:uid="{17F4C6E6-E359-49EA-A096-B864C88E4A82}"/>
    <cellStyle name="Percent 94" xfId="1426" xr:uid="{601B8B4D-77F2-4CC0-8F6B-36FE5B2C7590}"/>
    <cellStyle name="Percent 94 2" xfId="1427" xr:uid="{CCAC894B-996F-4C88-9BC1-43604719F92B}"/>
    <cellStyle name="Percent 95" xfId="1428" xr:uid="{B4AD5C1E-CA6D-485D-BADD-4E37605395E0}"/>
    <cellStyle name="Percent 95 2" xfId="1429" xr:uid="{268407ED-27A0-4E9F-8940-92AF63793F2D}"/>
    <cellStyle name="Percent 96" xfId="1430" xr:uid="{75403E79-DC90-4A63-A805-F29BDD1D23D8}"/>
    <cellStyle name="Percent 96 2" xfId="1431" xr:uid="{182480D4-9BF9-498C-A7B5-5DD43346F608}"/>
    <cellStyle name="Percent 97" xfId="1432" xr:uid="{61AE93DF-C20A-4F26-893D-8717AE6939BD}"/>
    <cellStyle name="Percent 97 2" xfId="1433" xr:uid="{DDA84581-D4E1-4A08-AC45-1AFA13B6BDE7}"/>
    <cellStyle name="Percent 97 3" xfId="1434" xr:uid="{15E8A214-2CAC-4743-93E1-E7948656AC3B}"/>
    <cellStyle name="Percent 98" xfId="1435" xr:uid="{84558A11-1E2C-42D6-9541-DAF5269611C1}"/>
    <cellStyle name="Percent 98 2" xfId="1436" xr:uid="{05EBA8A6-C705-4A1D-BC1D-2ABDD1F4B086}"/>
    <cellStyle name="Percent 98 3" xfId="1437" xr:uid="{5BC0DBFE-1F2E-44A4-9937-9A8D270107AC}"/>
    <cellStyle name="Percent 99" xfId="1438" xr:uid="{C86F73CE-A452-4810-9FD5-CFCE0FAAB4F3}"/>
    <cellStyle name="Percent 99 2" xfId="1439" xr:uid="{2B71143E-AE36-4447-B62C-9D45AF16F91B}"/>
    <cellStyle name="Style 27" xfId="38" xr:uid="{5BFC31D3-8FC5-4B6B-A5E2-A1037EFF4937}"/>
    <cellStyle name="Style 27 2" xfId="39" xr:uid="{83FE6673-1BC3-4FC2-83B0-C198A95EBA5A}"/>
    <cellStyle name="Style 34" xfId="40" xr:uid="{F0ACDA90-7346-432E-A3BB-6D598DD0518E}"/>
    <cellStyle name="Style 34 2" xfId="41" xr:uid="{E15435D8-E54A-4C07-A233-1F3863685EF8}"/>
    <cellStyle name="Style 35" xfId="42" xr:uid="{24F95B07-698E-43C3-BB39-029A40968A7C}"/>
    <cellStyle name="Style 35 2" xfId="43" xr:uid="{870B4268-2CBF-42C9-A221-38726F651B85}"/>
    <cellStyle name="Title 2" xfId="1440" xr:uid="{850D6F53-0F4F-4CEF-8892-DDF742C61A29}"/>
    <cellStyle name="Title 2 2" xfId="1441" xr:uid="{6C15E3C8-931F-42F5-B342-E23084461E3F}"/>
    <cellStyle name="Title 2 2 2" xfId="1442" xr:uid="{0648C362-D151-4BE6-A56F-ED6155A34065}"/>
    <cellStyle name="Title 2 2 2 2" xfId="1443" xr:uid="{A9C6DB77-4C2F-4BCB-82AC-4FC491A1CDEC}"/>
    <cellStyle name="Title 2 2 3" xfId="1444" xr:uid="{51052269-159A-46DD-B23D-58C2913EEB82}"/>
    <cellStyle name="Title 2 2 4" xfId="1445" xr:uid="{3C5EFE24-8C58-4BCF-BF2F-7D940741ABDD}"/>
    <cellStyle name="Title 2 3" xfId="1446" xr:uid="{E0065532-3BF0-4C89-AB18-51F4BD2D5FAB}"/>
    <cellStyle name="Title 3" xfId="1447" xr:uid="{ACACB6A9-5371-4F37-9449-6050EFB42993}"/>
    <cellStyle name="Title 4" xfId="1448" xr:uid="{DDE3035F-D1E8-4E8C-87A2-2F988A286B1F}"/>
    <cellStyle name="Title 4 2" xfId="1449" xr:uid="{E5403C53-84F1-44C9-9106-DD848E5B6105}"/>
    <cellStyle name="Title 4 2 2" xfId="1450" xr:uid="{A0EED717-DF43-425A-8616-36A4F8AF19B0}"/>
    <cellStyle name="Title 4 3" xfId="1451" xr:uid="{5E2CC7DA-9393-45CF-9171-3644150A1458}"/>
    <cellStyle name="Title 4 4" xfId="1452" xr:uid="{C4EA41C1-C809-4D7A-A9F4-D826D6D7B3C5}"/>
    <cellStyle name="Total 2" xfId="1453" xr:uid="{B6AD9ECB-81F5-48C1-8960-DEC16F2F7E40}"/>
    <cellStyle name="Total 2 2" xfId="1454" xr:uid="{78C2ADB5-5334-40EF-83AC-267541175D73}"/>
    <cellStyle name="Total 2 3" xfId="1455" xr:uid="{E0EFCECF-B47A-4840-8054-0AACDE8C2527}"/>
    <cellStyle name="Total 3" xfId="1456" xr:uid="{F4395DD5-CA6A-435A-BCAC-4D14F82855F8}"/>
    <cellStyle name="Total 4" xfId="1457" xr:uid="{550C5B78-D9EA-41A8-94C3-4ED6684588C6}"/>
    <cellStyle name="Total 5" xfId="1458" xr:uid="{AF364960-DFA8-4456-96DB-7E80FAD69787}"/>
    <cellStyle name="Total 6" xfId="1459" xr:uid="{CAE7ACDC-9E9E-4AE2-AD2D-CA9647570AB4}"/>
    <cellStyle name="Warning Text" xfId="14" builtinId="11" customBuiltin="1"/>
    <cellStyle name="Warning Text 2" xfId="1460" xr:uid="{402179C4-7CE4-44FC-B6A5-565C871D1B32}"/>
    <cellStyle name="Warning Text 3" xfId="1461" xr:uid="{8848FC8C-ECFB-4D1E-961F-3EB4BD0446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dlsgateway.dor.state.ma.us/reports/rdPage.aspx?rdReport=Socioeconomic.Population.population_mai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C56B-A2EF-4393-9029-A8E2AE4B38BE}">
  <dimension ref="A1:E60"/>
  <sheetViews>
    <sheetView showGridLines="0" zoomScale="85" zoomScaleNormal="85" workbookViewId="0">
      <selection activeCell="D55" sqref="D55"/>
    </sheetView>
  </sheetViews>
  <sheetFormatPr defaultColWidth="0" defaultRowHeight="15" zeroHeight="1"/>
  <cols>
    <col min="1" max="1" width="3.28515625" customWidth="1"/>
    <col min="2" max="2" width="44.140625" customWidth="1"/>
    <col min="3" max="3" width="25" bestFit="1" customWidth="1"/>
    <col min="4" max="4" width="118.28515625" customWidth="1"/>
    <col min="5" max="5" width="2.140625" customWidth="1"/>
    <col min="6" max="16384" width="8.85546875" hidden="1"/>
  </cols>
  <sheetData>
    <row r="1" spans="1:4">
      <c r="A1" s="136" t="s">
        <v>0</v>
      </c>
      <c r="C1" s="135"/>
      <c r="D1" s="135"/>
    </row>
    <row r="2" spans="1:4">
      <c r="A2" t="s">
        <v>1</v>
      </c>
      <c r="C2" s="135"/>
      <c r="D2" s="135"/>
    </row>
    <row r="3" spans="1:4">
      <c r="A3" s="17" t="s">
        <v>2</v>
      </c>
      <c r="B3" s="18"/>
      <c r="C3" s="18"/>
      <c r="D3" s="114"/>
    </row>
    <row r="4" spans="1:4">
      <c r="A4" s="148" t="s">
        <v>3</v>
      </c>
      <c r="B4" s="148"/>
      <c r="C4" s="148"/>
      <c r="D4" s="148"/>
    </row>
    <row r="5" spans="1:4"/>
    <row r="6" spans="1:4">
      <c r="A6" s="17" t="s">
        <v>4</v>
      </c>
      <c r="B6" s="17"/>
      <c r="C6" s="17"/>
      <c r="D6" s="114"/>
    </row>
    <row r="7" spans="1:4" s="27" customFormat="1" ht="27" customHeight="1">
      <c r="A7" s="148" t="s">
        <v>5</v>
      </c>
      <c r="B7" s="148"/>
      <c r="C7" s="148"/>
      <c r="D7" s="148"/>
    </row>
    <row r="8" spans="1:4"/>
    <row r="9" spans="1:4">
      <c r="B9" s="112" t="s">
        <v>6</v>
      </c>
      <c r="C9" s="111" t="s">
        <v>7</v>
      </c>
      <c r="D9" s="110" t="s">
        <v>8</v>
      </c>
    </row>
    <row r="10" spans="1:4">
      <c r="B10" s="101" t="s">
        <v>9</v>
      </c>
      <c r="C10" s="104" t="s">
        <v>10</v>
      </c>
      <c r="D10" s="107" t="s">
        <v>11</v>
      </c>
    </row>
    <row r="11" spans="1:4" ht="30">
      <c r="B11" s="101" t="s">
        <v>12</v>
      </c>
      <c r="C11" s="104" t="s">
        <v>13</v>
      </c>
      <c r="D11" s="107" t="s">
        <v>14</v>
      </c>
    </row>
    <row r="12" spans="1:4">
      <c r="B12" s="101" t="s">
        <v>15</v>
      </c>
      <c r="C12" s="104" t="s">
        <v>13</v>
      </c>
      <c r="D12" s="107" t="s">
        <v>16</v>
      </c>
    </row>
    <row r="13" spans="1:4">
      <c r="B13" s="101" t="s">
        <v>17</v>
      </c>
      <c r="C13" s="104" t="s">
        <v>13</v>
      </c>
      <c r="D13" s="107" t="s">
        <v>18</v>
      </c>
    </row>
    <row r="14" spans="1:4">
      <c r="B14" s="101" t="s">
        <v>19</v>
      </c>
      <c r="C14" s="104" t="s">
        <v>20</v>
      </c>
      <c r="D14" s="107" t="s">
        <v>21</v>
      </c>
    </row>
    <row r="15" spans="1:4" ht="30">
      <c r="B15" s="101" t="s">
        <v>22</v>
      </c>
      <c r="C15" s="104" t="s">
        <v>23</v>
      </c>
      <c r="D15" s="107" t="s">
        <v>24</v>
      </c>
    </row>
    <row r="16" spans="1:4">
      <c r="B16" s="101" t="s">
        <v>25</v>
      </c>
      <c r="C16" s="104" t="s">
        <v>23</v>
      </c>
      <c r="D16" s="107" t="s">
        <v>26</v>
      </c>
    </row>
    <row r="17" spans="1:4">
      <c r="B17" s="71" t="s">
        <v>27</v>
      </c>
      <c r="C17" s="102" t="s">
        <v>20</v>
      </c>
      <c r="D17" s="108" t="s">
        <v>28</v>
      </c>
    </row>
    <row r="18" spans="1:4"/>
    <row r="19" spans="1:4">
      <c r="A19" s="17" t="s">
        <v>29</v>
      </c>
      <c r="B19" s="18"/>
      <c r="C19" s="18"/>
      <c r="D19" s="114"/>
    </row>
    <row r="20" spans="1:4" ht="46.9" customHeight="1">
      <c r="A20" s="148" t="s">
        <v>30</v>
      </c>
      <c r="B20" s="148"/>
      <c r="C20" s="148"/>
      <c r="D20" s="148"/>
    </row>
    <row r="21" spans="1:4">
      <c r="B21" s="113"/>
    </row>
    <row r="22" spans="1:4">
      <c r="B22" s="112" t="s">
        <v>6</v>
      </c>
      <c r="C22" s="111" t="s">
        <v>7</v>
      </c>
      <c r="D22" s="110" t="s">
        <v>8</v>
      </c>
    </row>
    <row r="23" spans="1:4" ht="30">
      <c r="B23" s="101" t="s">
        <v>12</v>
      </c>
      <c r="C23" s="104" t="s">
        <v>13</v>
      </c>
      <c r="D23" s="107" t="s">
        <v>14</v>
      </c>
    </row>
    <row r="24" spans="1:4">
      <c r="B24" s="101" t="s">
        <v>31</v>
      </c>
      <c r="C24" s="104" t="s">
        <v>32</v>
      </c>
      <c r="D24" s="134" t="s">
        <v>33</v>
      </c>
    </row>
    <row r="25" spans="1:4">
      <c r="B25" s="101" t="s">
        <v>9</v>
      </c>
      <c r="C25" s="104" t="s">
        <v>10</v>
      </c>
      <c r="D25" s="107" t="s">
        <v>11</v>
      </c>
    </row>
    <row r="26" spans="1:4" ht="30">
      <c r="B26" s="101" t="s">
        <v>34</v>
      </c>
      <c r="C26" s="104" t="s">
        <v>35</v>
      </c>
      <c r="D26" s="107" t="s">
        <v>36</v>
      </c>
    </row>
    <row r="27" spans="1:4">
      <c r="B27" s="105" t="s">
        <v>37</v>
      </c>
      <c r="C27" s="104" t="s">
        <v>13</v>
      </c>
      <c r="D27" s="107" t="s">
        <v>38</v>
      </c>
    </row>
    <row r="28" spans="1:4" ht="30">
      <c r="B28" s="105" t="s">
        <v>39</v>
      </c>
      <c r="C28" s="104" t="s">
        <v>40</v>
      </c>
      <c r="D28" s="107" t="s">
        <v>41</v>
      </c>
    </row>
    <row r="29" spans="1:4" ht="30">
      <c r="B29" s="105" t="s">
        <v>42</v>
      </c>
      <c r="C29" s="104" t="s">
        <v>40</v>
      </c>
      <c r="D29" s="107" t="s">
        <v>43</v>
      </c>
    </row>
    <row r="30" spans="1:4" ht="30">
      <c r="B30" s="105" t="s">
        <v>44</v>
      </c>
      <c r="C30" s="104" t="s">
        <v>40</v>
      </c>
      <c r="D30" s="107" t="s">
        <v>45</v>
      </c>
    </row>
    <row r="31" spans="1:4" ht="45">
      <c r="B31" s="105" t="s">
        <v>46</v>
      </c>
      <c r="C31" s="104" t="s">
        <v>40</v>
      </c>
      <c r="D31" s="107" t="s">
        <v>47</v>
      </c>
    </row>
    <row r="32" spans="1:4" ht="30">
      <c r="B32" s="105" t="s">
        <v>48</v>
      </c>
      <c r="C32" s="104" t="s">
        <v>49</v>
      </c>
      <c r="D32" s="107" t="s">
        <v>50</v>
      </c>
    </row>
    <row r="33" spans="1:4" ht="30">
      <c r="B33" s="83" t="s">
        <v>51</v>
      </c>
      <c r="C33" s="104" t="s">
        <v>52</v>
      </c>
      <c r="D33" s="107" t="s">
        <v>53</v>
      </c>
    </row>
    <row r="34" spans="1:4" ht="30">
      <c r="B34" s="83" t="s">
        <v>54</v>
      </c>
      <c r="C34" s="104" t="s">
        <v>52</v>
      </c>
      <c r="D34" s="107" t="s">
        <v>55</v>
      </c>
    </row>
    <row r="35" spans="1:4" ht="30">
      <c r="B35" s="83" t="s">
        <v>56</v>
      </c>
      <c r="C35" s="104" t="s">
        <v>52</v>
      </c>
      <c r="D35" s="107" t="s">
        <v>57</v>
      </c>
    </row>
    <row r="36" spans="1:4">
      <c r="B36" s="105" t="s">
        <v>58</v>
      </c>
      <c r="C36" s="104" t="s">
        <v>13</v>
      </c>
      <c r="D36" s="107" t="s">
        <v>59</v>
      </c>
    </row>
    <row r="37" spans="1:4" ht="46.15" customHeight="1">
      <c r="B37" s="105" t="s">
        <v>60</v>
      </c>
      <c r="C37" s="104" t="s">
        <v>52</v>
      </c>
      <c r="D37" s="107" t="s">
        <v>61</v>
      </c>
    </row>
    <row r="38" spans="1:4">
      <c r="B38" s="89" t="s">
        <v>62</v>
      </c>
      <c r="C38" s="104" t="s">
        <v>63</v>
      </c>
      <c r="D38" s="107" t="s">
        <v>64</v>
      </c>
    </row>
    <row r="39" spans="1:4">
      <c r="B39" s="89" t="s">
        <v>65</v>
      </c>
      <c r="C39" s="104" t="s">
        <v>63</v>
      </c>
      <c r="D39" s="106" t="s">
        <v>66</v>
      </c>
    </row>
    <row r="40" spans="1:4">
      <c r="B40" s="89" t="s">
        <v>67</v>
      </c>
      <c r="C40" s="104" t="s">
        <v>63</v>
      </c>
      <c r="D40" s="107" t="s">
        <v>68</v>
      </c>
    </row>
    <row r="41" spans="1:4" ht="30">
      <c r="B41" s="89" t="s">
        <v>69</v>
      </c>
      <c r="C41" s="104" t="s">
        <v>63</v>
      </c>
      <c r="D41" s="107" t="s">
        <v>70</v>
      </c>
    </row>
    <row r="42" spans="1:4">
      <c r="B42" s="105" t="s">
        <v>71</v>
      </c>
      <c r="C42" s="104" t="s">
        <v>13</v>
      </c>
      <c r="D42" s="107" t="s">
        <v>72</v>
      </c>
    </row>
    <row r="43" spans="1:4">
      <c r="B43" s="103" t="s">
        <v>73</v>
      </c>
      <c r="C43" s="102" t="s">
        <v>13</v>
      </c>
      <c r="D43" s="108" t="s">
        <v>74</v>
      </c>
    </row>
    <row r="44" spans="1:4"/>
    <row r="45" spans="1:4">
      <c r="A45" s="17" t="s">
        <v>75</v>
      </c>
      <c r="B45" s="18"/>
      <c r="C45" s="18"/>
      <c r="D45" s="114"/>
    </row>
    <row r="46" spans="1:4" ht="28.15" customHeight="1">
      <c r="A46" s="148" t="s">
        <v>76</v>
      </c>
      <c r="B46" s="148"/>
      <c r="C46" s="148"/>
      <c r="D46" s="148"/>
    </row>
    <row r="47" spans="1:4">
      <c r="A47" s="73"/>
      <c r="B47" s="73"/>
      <c r="C47" s="73"/>
      <c r="D47" s="73"/>
    </row>
    <row r="48" spans="1:4">
      <c r="B48" s="112" t="s">
        <v>6</v>
      </c>
      <c r="C48" s="111" t="s">
        <v>7</v>
      </c>
      <c r="D48" s="110" t="s">
        <v>8</v>
      </c>
    </row>
    <row r="49" spans="2:4" ht="30">
      <c r="B49" s="105" t="s">
        <v>77</v>
      </c>
      <c r="C49" s="104" t="s">
        <v>78</v>
      </c>
      <c r="D49" s="107" t="s">
        <v>79</v>
      </c>
    </row>
    <row r="50" spans="2:4" ht="30">
      <c r="B50" s="105" t="s">
        <v>12</v>
      </c>
      <c r="C50" s="104" t="s">
        <v>13</v>
      </c>
      <c r="D50" s="107" t="s">
        <v>14</v>
      </c>
    </row>
    <row r="51" spans="2:4" ht="30">
      <c r="B51" s="105" t="s">
        <v>80</v>
      </c>
      <c r="C51" s="104" t="s">
        <v>23</v>
      </c>
      <c r="D51" s="107" t="s">
        <v>81</v>
      </c>
    </row>
    <row r="52" spans="2:4" ht="30">
      <c r="B52" s="105" t="s">
        <v>39</v>
      </c>
      <c r="C52" s="104" t="s">
        <v>40</v>
      </c>
      <c r="D52" s="107" t="s">
        <v>82</v>
      </c>
    </row>
    <row r="53" spans="2:4" ht="45">
      <c r="B53" s="105" t="s">
        <v>83</v>
      </c>
      <c r="C53" s="104" t="s">
        <v>40</v>
      </c>
      <c r="D53" s="107" t="s">
        <v>84</v>
      </c>
    </row>
    <row r="54" spans="2:4" ht="30">
      <c r="B54" s="105" t="s">
        <v>85</v>
      </c>
      <c r="C54" s="104" t="s">
        <v>86</v>
      </c>
      <c r="D54" s="107" t="s">
        <v>87</v>
      </c>
    </row>
    <row r="55" spans="2:4" ht="30">
      <c r="B55" s="105" t="s">
        <v>88</v>
      </c>
      <c r="C55" s="104" t="s">
        <v>86</v>
      </c>
      <c r="D55" s="107" t="s">
        <v>89</v>
      </c>
    </row>
    <row r="56" spans="2:4">
      <c r="B56" s="105" t="s">
        <v>90</v>
      </c>
      <c r="C56" s="104" t="s">
        <v>32</v>
      </c>
      <c r="D56" s="134" t="s">
        <v>33</v>
      </c>
    </row>
    <row r="57" spans="2:4">
      <c r="B57" s="105" t="s">
        <v>91</v>
      </c>
      <c r="C57" s="104" t="s">
        <v>92</v>
      </c>
      <c r="D57" s="107" t="s">
        <v>93</v>
      </c>
    </row>
    <row r="58" spans="2:4">
      <c r="B58" s="105" t="s">
        <v>94</v>
      </c>
      <c r="C58" s="104" t="s">
        <v>86</v>
      </c>
      <c r="D58" s="107" t="s">
        <v>95</v>
      </c>
    </row>
    <row r="59" spans="2:4">
      <c r="B59" s="103" t="s">
        <v>96</v>
      </c>
      <c r="C59" s="102" t="s">
        <v>86</v>
      </c>
      <c r="D59" s="108" t="s">
        <v>97</v>
      </c>
    </row>
    <row r="60" spans="2:4"/>
  </sheetData>
  <sheetProtection algorithmName="SHA-512" hashValue="jnJNBno+ZE53+oygyoi68j3CbnjTbaFsOJS25A2DYoPF+0thYFuiwakyPHmjGb54plv/x5+vbVcWa9V0ahuKXg==" saltValue="qz7cmE9tO1AheCQolCzCzw==" spinCount="100000" sheet="1" objects="1" scenarios="1"/>
  <mergeCells count="4">
    <mergeCell ref="A4:D4"/>
    <mergeCell ref="A7:D7"/>
    <mergeCell ref="A20:D20"/>
    <mergeCell ref="A46:D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41D78-3B6B-46CB-AB96-74CE8EA88A38}">
  <dimension ref="A1:Q34"/>
  <sheetViews>
    <sheetView showGridLines="0" zoomScale="70" zoomScaleNormal="70" workbookViewId="0">
      <selection activeCell="B16" sqref="B16"/>
    </sheetView>
  </sheetViews>
  <sheetFormatPr defaultColWidth="0" defaultRowHeight="15" zeroHeight="1"/>
  <cols>
    <col min="1" max="1" width="4.28515625" customWidth="1"/>
    <col min="2" max="2" width="31.140625" bestFit="1" customWidth="1"/>
    <col min="3" max="3" width="1.7109375" bestFit="1" customWidth="1"/>
    <col min="4" max="4" width="24.5703125" bestFit="1" customWidth="1"/>
    <col min="5" max="5" width="1.7109375" bestFit="1" customWidth="1"/>
    <col min="6" max="6" width="24.85546875" bestFit="1" customWidth="1"/>
    <col min="7" max="7" width="1.7109375" bestFit="1" customWidth="1"/>
    <col min="8" max="8" width="22" customWidth="1"/>
    <col min="9" max="9" width="6" customWidth="1"/>
    <col min="10" max="10" width="21.140625" customWidth="1"/>
    <col min="11" max="11" width="22" customWidth="1"/>
    <col min="12" max="13" width="15" customWidth="1"/>
    <col min="14" max="14" width="33.85546875" bestFit="1" customWidth="1"/>
    <col min="15" max="15" width="36.85546875" bestFit="1" customWidth="1"/>
    <col min="16" max="16" width="15" customWidth="1"/>
    <col min="17" max="17" width="2.42578125" customWidth="1"/>
    <col min="18" max="16384" width="8.85546875" hidden="1"/>
  </cols>
  <sheetData>
    <row r="1" spans="1:16">
      <c r="A1" s="136" t="s">
        <v>0</v>
      </c>
      <c r="P1" s="135"/>
    </row>
    <row r="2" spans="1:16">
      <c r="A2" t="s">
        <v>1</v>
      </c>
    </row>
    <row r="3" spans="1:16">
      <c r="A3" s="17" t="s">
        <v>77</v>
      </c>
      <c r="B3" s="18"/>
      <c r="C3" s="18"/>
      <c r="D3" s="18"/>
      <c r="E3" s="18"/>
      <c r="F3" s="18"/>
      <c r="G3" s="18"/>
      <c r="H3" s="18"/>
      <c r="J3" s="120" t="s">
        <v>98</v>
      </c>
      <c r="K3" s="119"/>
      <c r="L3" s="119"/>
      <c r="M3" s="119"/>
      <c r="N3" s="119"/>
      <c r="O3" s="119"/>
      <c r="P3" s="119"/>
    </row>
    <row r="4" spans="1:16" ht="15.75" thickBot="1">
      <c r="A4" s="11" t="s">
        <v>99</v>
      </c>
    </row>
    <row r="5" spans="1:16" ht="28.9" customHeight="1">
      <c r="J5" s="95" t="s">
        <v>100</v>
      </c>
      <c r="K5" s="94" t="s">
        <v>101</v>
      </c>
      <c r="L5" s="94" t="s">
        <v>102</v>
      </c>
      <c r="M5" s="94" t="s">
        <v>103</v>
      </c>
      <c r="N5" s="94" t="s">
        <v>104</v>
      </c>
      <c r="O5" s="94" t="s">
        <v>105</v>
      </c>
      <c r="P5" s="87" t="s">
        <v>106</v>
      </c>
    </row>
    <row r="6" spans="1:16" ht="15" customHeight="1">
      <c r="A6" s="17" t="s">
        <v>91</v>
      </c>
      <c r="B6" s="18"/>
      <c r="C6" s="18"/>
      <c r="D6" s="18"/>
      <c r="E6" s="18"/>
      <c r="F6" s="18"/>
      <c r="G6" s="18"/>
      <c r="H6" s="18"/>
      <c r="J6" s="91">
        <v>2019</v>
      </c>
      <c r="K6" s="70">
        <v>0.14000000000000001</v>
      </c>
      <c r="L6" s="70">
        <v>2.6883000000000001E-2</v>
      </c>
      <c r="M6" s="70">
        <v>3.5000000000000003E-2</v>
      </c>
      <c r="N6" s="70">
        <v>0.18</v>
      </c>
      <c r="O6" s="70">
        <v>0</v>
      </c>
      <c r="P6" s="79">
        <f>IFERROR(K6+L6+M6+(N6-K6)+O6,"TBD")</f>
        <v>0.24188299999999999</v>
      </c>
    </row>
    <row r="7" spans="1:16" ht="15.75" thickBot="1">
      <c r="A7" s="11" t="s">
        <v>107</v>
      </c>
      <c r="J7" s="91">
        <v>2020</v>
      </c>
      <c r="K7" s="70">
        <v>0.16</v>
      </c>
      <c r="L7" s="70">
        <v>3.2056000000000001E-2</v>
      </c>
      <c r="M7" s="70">
        <v>3.5000000000000003E-2</v>
      </c>
      <c r="N7" s="70">
        <v>0.2</v>
      </c>
      <c r="O7" s="70">
        <v>0</v>
      </c>
      <c r="P7" s="79">
        <f t="shared" ref="P7:P17" si="0">IFERROR(K7+L7+M7+(N7-K7)+O7,"TBD")</f>
        <v>0.26705600000000002</v>
      </c>
    </row>
    <row r="8" spans="1:16">
      <c r="B8" s="98" t="s">
        <v>39</v>
      </c>
      <c r="C8" s="149" t="s">
        <v>108</v>
      </c>
      <c r="D8" s="131" t="s">
        <v>42</v>
      </c>
      <c r="E8" s="149" t="s">
        <v>108</v>
      </c>
      <c r="F8" s="131" t="s">
        <v>44</v>
      </c>
      <c r="G8" s="122"/>
      <c r="H8" s="130" t="s">
        <v>109</v>
      </c>
      <c r="J8" s="91">
        <v>2021</v>
      </c>
      <c r="K8" s="70">
        <v>0.18</v>
      </c>
      <c r="L8" s="70">
        <v>3.5633999999999999E-2</v>
      </c>
      <c r="M8" s="70">
        <v>3.6999999999999998E-2</v>
      </c>
      <c r="N8" s="70">
        <v>0.22</v>
      </c>
      <c r="O8" s="70">
        <v>0.2</v>
      </c>
      <c r="P8" s="79">
        <f t="shared" si="0"/>
        <v>0.49263399999999996</v>
      </c>
    </row>
    <row r="9" spans="1:16">
      <c r="B9" s="125" t="s">
        <v>78</v>
      </c>
      <c r="C9" s="151"/>
      <c r="D9" s="124" t="s">
        <v>78</v>
      </c>
      <c r="E9" s="151"/>
      <c r="F9" s="124" t="s">
        <v>110</v>
      </c>
      <c r="G9" s="121" t="s">
        <v>108</v>
      </c>
      <c r="H9" s="123" t="s">
        <v>111</v>
      </c>
      <c r="J9" s="91">
        <v>2022</v>
      </c>
      <c r="K9" s="70">
        <v>0.2</v>
      </c>
      <c r="L9" s="70">
        <v>3.5999999999999997E-2</v>
      </c>
      <c r="M9" s="70">
        <v>3.6999999999999998E-2</v>
      </c>
      <c r="N9" s="70">
        <v>0.24</v>
      </c>
      <c r="O9" s="70">
        <v>0.2</v>
      </c>
      <c r="P9" s="79">
        <f t="shared" si="0"/>
        <v>0.51300000000000001</v>
      </c>
    </row>
    <row r="10" spans="1:16">
      <c r="B10" s="25" t="s">
        <v>112</v>
      </c>
      <c r="C10" s="26"/>
      <c r="D10" s="27" t="s">
        <v>113</v>
      </c>
      <c r="E10" s="26"/>
      <c r="F10" s="27" t="s">
        <v>114</v>
      </c>
      <c r="G10" s="26"/>
      <c r="H10" s="23" t="s">
        <v>115</v>
      </c>
      <c r="J10" s="91">
        <v>2023</v>
      </c>
      <c r="K10" s="70">
        <v>0.22</v>
      </c>
      <c r="L10" s="70">
        <v>3.4721000000000002E-2</v>
      </c>
      <c r="M10" s="70">
        <v>3.6999999999999998E-2</v>
      </c>
      <c r="N10" s="70">
        <v>0.26</v>
      </c>
      <c r="O10" s="70">
        <v>0.26</v>
      </c>
      <c r="P10" s="79">
        <f t="shared" si="0"/>
        <v>0.59172099999999994</v>
      </c>
    </row>
    <row r="11" spans="1:16">
      <c r="B11" s="25" t="s">
        <v>116</v>
      </c>
      <c r="C11" s="26"/>
      <c r="D11" s="27" t="s">
        <v>117</v>
      </c>
      <c r="E11" s="26"/>
      <c r="F11" s="27" t="s">
        <v>118</v>
      </c>
      <c r="G11" s="26"/>
      <c r="H11" s="23" t="s">
        <v>119</v>
      </c>
      <c r="J11" s="91">
        <v>2024</v>
      </c>
      <c r="K11" s="70">
        <v>0.24</v>
      </c>
      <c r="L11" s="70">
        <v>3.5999999999999997E-2</v>
      </c>
      <c r="M11" s="70">
        <v>3.6999999999999998E-2</v>
      </c>
      <c r="N11" s="70">
        <v>0.28000000000000003</v>
      </c>
      <c r="O11" s="70">
        <v>0.27</v>
      </c>
      <c r="P11" s="79">
        <f t="shared" si="0"/>
        <v>0.623</v>
      </c>
    </row>
    <row r="12" spans="1:16">
      <c r="B12" s="25" t="s">
        <v>120</v>
      </c>
      <c r="C12" s="26"/>
      <c r="D12" s="27" t="s">
        <v>121</v>
      </c>
      <c r="E12" s="26"/>
      <c r="F12" s="27" t="s">
        <v>122</v>
      </c>
      <c r="G12" s="26"/>
      <c r="H12" s="23" t="s">
        <v>123</v>
      </c>
      <c r="J12" s="91">
        <v>2025</v>
      </c>
      <c r="K12" s="70">
        <v>0.27</v>
      </c>
      <c r="L12" s="70">
        <v>3.4137000000000001E-2</v>
      </c>
      <c r="M12" s="70">
        <v>3.6999999999999998E-2</v>
      </c>
      <c r="N12" s="70">
        <v>0.3</v>
      </c>
      <c r="O12" s="70">
        <v>0.26</v>
      </c>
      <c r="P12" s="79">
        <f t="shared" si="0"/>
        <v>0.63113699999999995</v>
      </c>
    </row>
    <row r="13" spans="1:16" ht="15.75" thickBot="1">
      <c r="B13" s="28"/>
      <c r="C13" s="29"/>
      <c r="D13" s="30" t="s">
        <v>124</v>
      </c>
      <c r="E13" s="29"/>
      <c r="F13" s="30" t="s">
        <v>125</v>
      </c>
      <c r="G13" s="29"/>
      <c r="H13" s="31" t="s">
        <v>126</v>
      </c>
      <c r="J13" s="91">
        <v>2026</v>
      </c>
      <c r="K13" s="84">
        <v>0.3</v>
      </c>
      <c r="L13" s="75" t="s">
        <v>127</v>
      </c>
      <c r="M13" s="84">
        <v>3.5000000000000003E-2</v>
      </c>
      <c r="N13" s="84">
        <v>0.36</v>
      </c>
      <c r="O13" s="75" t="s">
        <v>127</v>
      </c>
      <c r="P13" s="93" t="str">
        <f t="shared" si="0"/>
        <v>TBD</v>
      </c>
    </row>
    <row r="14" spans="1:16">
      <c r="J14" s="91">
        <v>2027</v>
      </c>
      <c r="K14" s="84">
        <v>0.33</v>
      </c>
      <c r="L14" s="75" t="s">
        <v>127</v>
      </c>
      <c r="M14" s="84">
        <v>3.5000000000000003E-2</v>
      </c>
      <c r="N14" s="84">
        <v>0.42</v>
      </c>
      <c r="O14" s="75" t="s">
        <v>127</v>
      </c>
      <c r="P14" s="93" t="str">
        <f t="shared" si="0"/>
        <v>TBD</v>
      </c>
    </row>
    <row r="15" spans="1:16">
      <c r="A15" s="17" t="s">
        <v>9</v>
      </c>
      <c r="B15" s="18"/>
      <c r="C15" s="18"/>
      <c r="D15" s="18"/>
      <c r="E15" s="18"/>
      <c r="F15" s="18"/>
      <c r="G15" s="18"/>
      <c r="H15" s="18"/>
      <c r="J15" s="91">
        <v>2028</v>
      </c>
      <c r="K15" s="84">
        <v>0.36</v>
      </c>
      <c r="L15" s="75" t="s">
        <v>127</v>
      </c>
      <c r="M15" s="84">
        <v>3.5000000000000003E-2</v>
      </c>
      <c r="N15" s="84">
        <v>0.48</v>
      </c>
      <c r="O15" s="75" t="s">
        <v>127</v>
      </c>
      <c r="P15" s="93" t="str">
        <f t="shared" si="0"/>
        <v>TBD</v>
      </c>
    </row>
    <row r="16" spans="1:16" ht="15.75" thickBot="1">
      <c r="A16" s="11" t="s">
        <v>128</v>
      </c>
      <c r="J16" s="91">
        <v>2029</v>
      </c>
      <c r="K16" s="84">
        <v>0.39</v>
      </c>
      <c r="L16" s="75" t="s">
        <v>127</v>
      </c>
      <c r="M16" s="84">
        <v>3.5000000000000003E-2</v>
      </c>
      <c r="N16" s="84">
        <v>0.54</v>
      </c>
      <c r="O16" s="75" t="s">
        <v>127</v>
      </c>
      <c r="P16" s="93" t="str">
        <f t="shared" si="0"/>
        <v>TBD</v>
      </c>
    </row>
    <row r="17" spans="1:16" ht="15.75" thickBot="1">
      <c r="B17" s="98" t="s">
        <v>77</v>
      </c>
      <c r="C17" s="149" t="s">
        <v>108</v>
      </c>
      <c r="D17" s="131" t="s">
        <v>129</v>
      </c>
      <c r="E17" s="149" t="s">
        <v>108</v>
      </c>
      <c r="F17" s="130" t="s">
        <v>130</v>
      </c>
      <c r="J17" s="81">
        <v>2030</v>
      </c>
      <c r="K17" s="77">
        <v>0.4</v>
      </c>
      <c r="L17" s="99" t="s">
        <v>127</v>
      </c>
      <c r="M17" s="77">
        <v>3.5000000000000003E-2</v>
      </c>
      <c r="N17" s="77">
        <v>0.6</v>
      </c>
      <c r="O17" s="99" t="s">
        <v>127</v>
      </c>
      <c r="P17" s="72" t="str">
        <f t="shared" si="0"/>
        <v>TBD</v>
      </c>
    </row>
    <row r="18" spans="1:16">
      <c r="B18" s="125" t="s">
        <v>78</v>
      </c>
      <c r="C18" s="151"/>
      <c r="D18" s="124" t="s">
        <v>111</v>
      </c>
      <c r="E18" s="151"/>
      <c r="F18" s="123" t="s">
        <v>111</v>
      </c>
    </row>
    <row r="19" spans="1:16">
      <c r="B19" s="21" t="s">
        <v>131</v>
      </c>
      <c r="C19" s="44"/>
      <c r="D19" s="20" t="s">
        <v>132</v>
      </c>
      <c r="E19" s="44"/>
      <c r="F19" s="22" t="s">
        <v>133</v>
      </c>
      <c r="J19" s="117" t="s">
        <v>134</v>
      </c>
      <c r="K19" s="118"/>
      <c r="L19" s="118"/>
      <c r="M19" s="118"/>
      <c r="N19" s="118"/>
      <c r="O19" s="118"/>
    </row>
    <row r="20" spans="1:16" ht="15.75" thickBot="1">
      <c r="B20" s="21" t="s">
        <v>126</v>
      </c>
      <c r="C20" s="44"/>
      <c r="D20" s="20" t="s">
        <v>126</v>
      </c>
      <c r="E20" s="44"/>
      <c r="F20" s="22" t="s">
        <v>126</v>
      </c>
    </row>
    <row r="21" spans="1:16">
      <c r="B21" s="21" t="s">
        <v>135</v>
      </c>
      <c r="C21" s="15"/>
      <c r="D21" s="20" t="s">
        <v>136</v>
      </c>
      <c r="E21" s="15"/>
      <c r="F21" s="23" t="s">
        <v>137</v>
      </c>
      <c r="J21" s="54" t="s">
        <v>138</v>
      </c>
      <c r="K21" s="55"/>
      <c r="L21" s="116" t="s">
        <v>139</v>
      </c>
      <c r="M21" s="116"/>
      <c r="N21" s="116" t="s">
        <v>140</v>
      </c>
      <c r="O21" s="115"/>
    </row>
    <row r="22" spans="1:16" ht="14.45" customHeight="1">
      <c r="B22" s="21" t="s">
        <v>126</v>
      </c>
      <c r="C22" s="15"/>
      <c r="D22" s="20" t="s">
        <v>141</v>
      </c>
      <c r="E22" s="15"/>
      <c r="F22" s="13" t="s">
        <v>142</v>
      </c>
      <c r="J22" s="33"/>
      <c r="K22" s="34"/>
      <c r="L22" s="35" t="s">
        <v>143</v>
      </c>
      <c r="M22" s="35" t="s">
        <v>144</v>
      </c>
      <c r="N22" s="36" t="s">
        <v>145</v>
      </c>
      <c r="O22" s="37" t="s">
        <v>146</v>
      </c>
    </row>
    <row r="23" spans="1:16" ht="15.75" thickBot="1">
      <c r="B23" s="24" t="s">
        <v>147</v>
      </c>
      <c r="C23" s="16"/>
      <c r="D23" s="48" t="s">
        <v>126</v>
      </c>
      <c r="E23" s="16"/>
      <c r="F23" s="45" t="s">
        <v>126</v>
      </c>
      <c r="J23" s="38" t="s">
        <v>148</v>
      </c>
      <c r="K23" s="39" t="s">
        <v>149</v>
      </c>
      <c r="L23" s="92" t="s">
        <v>150</v>
      </c>
      <c r="M23" s="82" t="s">
        <v>151</v>
      </c>
      <c r="N23" s="78" t="s">
        <v>152</v>
      </c>
      <c r="O23" s="96" t="s">
        <v>153</v>
      </c>
    </row>
    <row r="24" spans="1:16" ht="30">
      <c r="B24" s="20"/>
      <c r="J24" s="38"/>
      <c r="K24" s="39" t="s">
        <v>154</v>
      </c>
      <c r="L24" s="133" t="s">
        <v>150</v>
      </c>
      <c r="M24" s="69" t="s">
        <v>151</v>
      </c>
      <c r="N24" s="100" t="s">
        <v>155</v>
      </c>
      <c r="O24" s="86" t="s">
        <v>156</v>
      </c>
    </row>
    <row r="25" spans="1:16" ht="30">
      <c r="A25" s="17" t="s">
        <v>31</v>
      </c>
      <c r="B25" s="17"/>
      <c r="C25" s="18"/>
      <c r="D25" s="18"/>
      <c r="E25" s="18"/>
      <c r="F25" s="18"/>
      <c r="G25" s="18"/>
      <c r="H25" s="18"/>
      <c r="J25" s="38"/>
      <c r="K25" s="40" t="s">
        <v>157</v>
      </c>
      <c r="L25" s="133" t="s">
        <v>150</v>
      </c>
      <c r="M25" s="69" t="s">
        <v>151</v>
      </c>
      <c r="N25" s="100" t="s">
        <v>158</v>
      </c>
      <c r="O25" s="86" t="s">
        <v>156</v>
      </c>
    </row>
    <row r="26" spans="1:16" ht="28.9" customHeight="1">
      <c r="A26" s="11" t="s">
        <v>159</v>
      </c>
      <c r="J26" s="41" t="s">
        <v>160</v>
      </c>
      <c r="K26" s="39"/>
      <c r="L26" s="133" t="s">
        <v>161</v>
      </c>
      <c r="M26" s="69" t="s">
        <v>162</v>
      </c>
      <c r="N26" s="69" t="s">
        <v>163</v>
      </c>
      <c r="O26" s="86" t="s">
        <v>156</v>
      </c>
    </row>
    <row r="27" spans="1:16" ht="15.75" thickBot="1">
      <c r="A27" s="11" t="s">
        <v>164</v>
      </c>
      <c r="J27" s="38" t="s">
        <v>165</v>
      </c>
      <c r="K27" s="40"/>
      <c r="L27" s="133" t="s">
        <v>150</v>
      </c>
      <c r="M27" s="69" t="s">
        <v>151</v>
      </c>
      <c r="N27" s="69" t="s">
        <v>166</v>
      </c>
      <c r="O27" s="76" t="s">
        <v>167</v>
      </c>
    </row>
    <row r="28" spans="1:16" ht="30.75" thickBot="1">
      <c r="B28" s="98" t="s">
        <v>9</v>
      </c>
      <c r="C28" s="149" t="s">
        <v>108</v>
      </c>
      <c r="D28" s="97" t="s">
        <v>168</v>
      </c>
      <c r="E28" s="152" t="s">
        <v>108</v>
      </c>
      <c r="F28" s="131" t="s">
        <v>42</v>
      </c>
      <c r="G28" s="149" t="s">
        <v>108</v>
      </c>
      <c r="H28" s="130" t="s">
        <v>100</v>
      </c>
      <c r="J28" s="42" t="s">
        <v>169</v>
      </c>
      <c r="K28" s="43"/>
      <c r="L28" s="85" t="s">
        <v>170</v>
      </c>
      <c r="M28" s="74" t="s">
        <v>171</v>
      </c>
      <c r="N28" s="74" t="s">
        <v>172</v>
      </c>
      <c r="O28" s="90" t="s">
        <v>173</v>
      </c>
    </row>
    <row r="29" spans="1:16">
      <c r="B29" s="129" t="s">
        <v>10</v>
      </c>
      <c r="C29" s="150"/>
      <c r="D29" s="128" t="s">
        <v>174</v>
      </c>
      <c r="E29" s="153"/>
      <c r="F29" s="127" t="s">
        <v>78</v>
      </c>
      <c r="G29" s="150"/>
      <c r="H29" s="126" t="s">
        <v>174</v>
      </c>
    </row>
    <row r="30" spans="1:16">
      <c r="B30" s="47" t="s">
        <v>175</v>
      </c>
      <c r="C30" s="32"/>
      <c r="D30" s="53" t="s">
        <v>176</v>
      </c>
      <c r="E30" s="50"/>
      <c r="F30" s="27" t="s">
        <v>113</v>
      </c>
      <c r="G30" s="32"/>
      <c r="H30" s="49" t="s">
        <v>177</v>
      </c>
    </row>
    <row r="31" spans="1:16">
      <c r="B31" s="12" t="s">
        <v>178</v>
      </c>
      <c r="C31" s="15"/>
      <c r="D31" s="15" t="s">
        <v>179</v>
      </c>
      <c r="E31" s="51"/>
      <c r="F31" s="27" t="s">
        <v>117</v>
      </c>
      <c r="G31" s="15"/>
      <c r="H31" s="49" t="s">
        <v>180</v>
      </c>
    </row>
    <row r="32" spans="1:16">
      <c r="B32" s="46" t="s">
        <v>181</v>
      </c>
      <c r="C32" s="15"/>
      <c r="D32" s="15" t="s">
        <v>182</v>
      </c>
      <c r="E32" s="51"/>
      <c r="F32" s="27" t="s">
        <v>121</v>
      </c>
      <c r="G32" s="15"/>
      <c r="H32" s="56" t="s">
        <v>183</v>
      </c>
    </row>
    <row r="33" spans="2:8" ht="15.75" thickBot="1">
      <c r="B33" s="14" t="s">
        <v>184</v>
      </c>
      <c r="C33" s="16"/>
      <c r="D33" s="16" t="s">
        <v>126</v>
      </c>
      <c r="E33" s="52"/>
      <c r="F33" s="30" t="s">
        <v>124</v>
      </c>
      <c r="G33" s="16"/>
      <c r="H33" s="31" t="s">
        <v>184</v>
      </c>
    </row>
    <row r="34" spans="2:8"/>
  </sheetData>
  <sheetProtection algorithmName="SHA-512" hashValue="yv1nECgn+VqQNTyxCd5lSjg3c9d6mUn1vLTQFBUlyeT8/SU63o/fj749aUW6ak1jQcMVYV8yzsvOt1WtJod9oQ==" saltValue="0iYlx2eekzrSKYWfx86a3A==" spinCount="100000" sheet="1" objects="1" scenarios="1"/>
  <mergeCells count="7">
    <mergeCell ref="G28:G29"/>
    <mergeCell ref="C8:C9"/>
    <mergeCell ref="E8:E9"/>
    <mergeCell ref="E17:E18"/>
    <mergeCell ref="C28:C29"/>
    <mergeCell ref="C17:C18"/>
    <mergeCell ref="E28:E2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675FA-1717-49E7-9480-6BBFC2109FB9}">
  <dimension ref="A1:H359"/>
  <sheetViews>
    <sheetView showGridLines="0" topLeftCell="A97" workbookViewId="0"/>
  </sheetViews>
  <sheetFormatPr defaultColWidth="0" defaultRowHeight="15" zeroHeight="1"/>
  <cols>
    <col min="1" max="1" width="13.5703125" style="27" bestFit="1" customWidth="1"/>
    <col min="2" max="2" width="18.28515625" bestFit="1" customWidth="1"/>
    <col min="3" max="4" width="18.28515625" customWidth="1"/>
    <col min="5" max="5" width="19.140625" bestFit="1" customWidth="1"/>
    <col min="6" max="6" width="13" bestFit="1" customWidth="1"/>
    <col min="7" max="7" width="38.28515625" bestFit="1" customWidth="1"/>
    <col min="8" max="8" width="4.7109375" customWidth="1"/>
    <col min="9" max="16384" width="8.85546875" hidden="1"/>
  </cols>
  <sheetData>
    <row r="1" spans="1:7">
      <c r="A1" s="136" t="s">
        <v>0</v>
      </c>
    </row>
    <row r="2" spans="1:7">
      <c r="A2" s="27" t="s">
        <v>1</v>
      </c>
    </row>
    <row r="3" spans="1:7" s="1" customFormat="1">
      <c r="A3" s="64" t="s">
        <v>77</v>
      </c>
      <c r="B3" s="17" t="s">
        <v>12</v>
      </c>
      <c r="C3" s="17" t="s">
        <v>185</v>
      </c>
      <c r="D3" s="17" t="s">
        <v>186</v>
      </c>
      <c r="E3" s="17" t="s">
        <v>42</v>
      </c>
      <c r="F3" s="17" t="s">
        <v>44</v>
      </c>
      <c r="G3" s="17" t="s">
        <v>187</v>
      </c>
    </row>
    <row r="4" spans="1:7">
      <c r="A4" s="65" t="s">
        <v>188</v>
      </c>
      <c r="B4" s="57" t="s">
        <v>189</v>
      </c>
      <c r="C4" s="57" t="s">
        <v>190</v>
      </c>
      <c r="D4" s="58">
        <v>16965</v>
      </c>
      <c r="E4" s="57" t="s">
        <v>160</v>
      </c>
      <c r="F4" s="57" t="s">
        <v>191</v>
      </c>
      <c r="G4" s="57"/>
    </row>
    <row r="5" spans="1:7">
      <c r="A5" s="66" t="s">
        <v>192</v>
      </c>
      <c r="B5" s="59" t="s">
        <v>193</v>
      </c>
      <c r="C5" s="59" t="s">
        <v>194</v>
      </c>
      <c r="D5" s="60">
        <v>23829</v>
      </c>
      <c r="E5" s="59" t="s">
        <v>195</v>
      </c>
      <c r="F5" s="59" t="s">
        <v>196</v>
      </c>
      <c r="G5" s="59"/>
    </row>
    <row r="6" spans="1:7">
      <c r="A6" s="66" t="s">
        <v>197</v>
      </c>
      <c r="B6" s="59" t="s">
        <v>198</v>
      </c>
      <c r="C6" s="59" t="s">
        <v>199</v>
      </c>
      <c r="D6" s="60">
        <v>10585</v>
      </c>
      <c r="E6" s="59" t="s">
        <v>195</v>
      </c>
      <c r="F6" s="59" t="s">
        <v>191</v>
      </c>
      <c r="G6" s="59"/>
    </row>
    <row r="7" spans="1:7">
      <c r="A7" s="66" t="s">
        <v>200</v>
      </c>
      <c r="B7" s="59" t="s">
        <v>201</v>
      </c>
      <c r="C7" s="59" t="s">
        <v>202</v>
      </c>
      <c r="D7" s="60">
        <v>8047</v>
      </c>
      <c r="E7" s="59" t="s">
        <v>160</v>
      </c>
      <c r="F7" s="59" t="s">
        <v>203</v>
      </c>
      <c r="G7" s="59"/>
    </row>
    <row r="8" spans="1:7">
      <c r="A8" s="66" t="s">
        <v>204</v>
      </c>
      <c r="B8" s="59" t="s">
        <v>205</v>
      </c>
      <c r="C8" s="59" t="s">
        <v>206</v>
      </c>
      <c r="D8" s="60">
        <v>28393</v>
      </c>
      <c r="E8" s="59" t="s">
        <v>207</v>
      </c>
      <c r="F8" s="59" t="s">
        <v>203</v>
      </c>
      <c r="G8" s="59"/>
    </row>
    <row r="9" spans="1:7">
      <c r="A9" s="66" t="s">
        <v>208</v>
      </c>
      <c r="B9" s="59" t="s">
        <v>209</v>
      </c>
      <c r="C9" s="59" t="s">
        <v>202</v>
      </c>
      <c r="D9" s="60">
        <v>483</v>
      </c>
      <c r="E9" s="59" t="s">
        <v>160</v>
      </c>
      <c r="F9" s="59" t="s">
        <v>203</v>
      </c>
      <c r="G9" s="59"/>
    </row>
    <row r="10" spans="1:7">
      <c r="A10" s="66" t="s">
        <v>210</v>
      </c>
      <c r="B10" s="59" t="s">
        <v>211</v>
      </c>
      <c r="C10" s="59" t="s">
        <v>212</v>
      </c>
      <c r="D10" s="60">
        <v>17179</v>
      </c>
      <c r="E10" s="59" t="s">
        <v>160</v>
      </c>
      <c r="F10" s="59" t="s">
        <v>196</v>
      </c>
      <c r="G10" s="59"/>
    </row>
    <row r="11" spans="1:7">
      <c r="A11" s="66" t="s">
        <v>213</v>
      </c>
      <c r="B11" s="59" t="s">
        <v>214</v>
      </c>
      <c r="C11" s="59" t="s">
        <v>215</v>
      </c>
      <c r="D11" s="60">
        <v>40059</v>
      </c>
      <c r="E11" s="59" t="s">
        <v>207</v>
      </c>
      <c r="F11" s="59" t="s">
        <v>203</v>
      </c>
      <c r="G11" s="59"/>
    </row>
    <row r="12" spans="1:7">
      <c r="A12" s="66" t="s">
        <v>216</v>
      </c>
      <c r="B12" s="59" t="s">
        <v>217</v>
      </c>
      <c r="C12" s="59" t="s">
        <v>212</v>
      </c>
      <c r="D12" s="60">
        <v>36363</v>
      </c>
      <c r="E12" s="59" t="s">
        <v>160</v>
      </c>
      <c r="F12" s="59" t="s">
        <v>218</v>
      </c>
      <c r="G12" s="59"/>
    </row>
    <row r="13" spans="1:7">
      <c r="A13" s="66" t="s">
        <v>219</v>
      </c>
      <c r="B13" s="59" t="s">
        <v>220</v>
      </c>
      <c r="C13" s="59" t="s">
        <v>221</v>
      </c>
      <c r="D13" s="60">
        <v>444</v>
      </c>
      <c r="E13" s="59" t="s">
        <v>195</v>
      </c>
      <c r="F13" s="59" t="s">
        <v>191</v>
      </c>
      <c r="G13" s="59" t="s">
        <v>222</v>
      </c>
    </row>
    <row r="14" spans="1:7">
      <c r="A14" s="66" t="s">
        <v>223</v>
      </c>
      <c r="B14" s="59" t="s">
        <v>224</v>
      </c>
      <c r="C14" s="59" t="s">
        <v>194</v>
      </c>
      <c r="D14" s="60">
        <v>45522</v>
      </c>
      <c r="E14" s="59" t="s">
        <v>195</v>
      </c>
      <c r="F14" s="59" t="s">
        <v>196</v>
      </c>
      <c r="G14" s="59"/>
    </row>
    <row r="15" spans="1:7">
      <c r="A15" s="66" t="s">
        <v>225</v>
      </c>
      <c r="B15" s="59" t="s">
        <v>226</v>
      </c>
      <c r="C15" s="59" t="s">
        <v>227</v>
      </c>
      <c r="D15" s="60">
        <v>6372</v>
      </c>
      <c r="E15" s="59" t="s">
        <v>228</v>
      </c>
      <c r="F15" s="59"/>
      <c r="G15" s="59"/>
    </row>
    <row r="16" spans="1:7">
      <c r="A16" s="66" t="s">
        <v>229</v>
      </c>
      <c r="B16" s="59" t="s">
        <v>230</v>
      </c>
      <c r="C16" s="59" t="s">
        <v>194</v>
      </c>
      <c r="D16" s="60">
        <v>3163</v>
      </c>
      <c r="E16" s="59" t="s">
        <v>231</v>
      </c>
      <c r="F16" s="59" t="s">
        <v>203</v>
      </c>
      <c r="G16" s="59"/>
    </row>
    <row r="17" spans="1:7">
      <c r="A17" s="66" t="s">
        <v>232</v>
      </c>
      <c r="B17" s="59" t="s">
        <v>233</v>
      </c>
      <c r="C17" s="59" t="s">
        <v>234</v>
      </c>
      <c r="D17" s="60">
        <v>1688</v>
      </c>
      <c r="E17" s="59" t="s">
        <v>207</v>
      </c>
      <c r="F17" s="59" t="s">
        <v>203</v>
      </c>
      <c r="G17" s="59"/>
    </row>
    <row r="18" spans="1:7">
      <c r="A18" s="66" t="s">
        <v>235</v>
      </c>
      <c r="B18" s="59" t="s">
        <v>236</v>
      </c>
      <c r="C18" s="59" t="s">
        <v>194</v>
      </c>
      <c r="D18" s="60">
        <v>18466</v>
      </c>
      <c r="E18" s="59" t="s">
        <v>195</v>
      </c>
      <c r="F18" s="59" t="s">
        <v>196</v>
      </c>
      <c r="G18" s="59"/>
    </row>
    <row r="19" spans="1:7">
      <c r="A19" s="66" t="s">
        <v>237</v>
      </c>
      <c r="B19" s="59" t="s">
        <v>238</v>
      </c>
      <c r="C19" s="59" t="s">
        <v>227</v>
      </c>
      <c r="D19" s="60">
        <v>11897</v>
      </c>
      <c r="E19" s="59" t="s">
        <v>160</v>
      </c>
      <c r="F19" s="59" t="s">
        <v>203</v>
      </c>
      <c r="G19" s="59"/>
    </row>
    <row r="20" spans="1:7">
      <c r="A20" s="66" t="s">
        <v>239</v>
      </c>
      <c r="B20" s="59" t="s">
        <v>240</v>
      </c>
      <c r="C20" s="59" t="s">
        <v>199</v>
      </c>
      <c r="D20" s="60">
        <v>46601</v>
      </c>
      <c r="E20" s="59" t="s">
        <v>160</v>
      </c>
      <c r="F20" s="59" t="s">
        <v>191</v>
      </c>
      <c r="G20" s="59"/>
    </row>
    <row r="21" spans="1:7">
      <c r="A21" s="66" t="s">
        <v>241</v>
      </c>
      <c r="B21" s="59" t="s">
        <v>242</v>
      </c>
      <c r="C21" s="59" t="s">
        <v>227</v>
      </c>
      <c r="D21" s="60">
        <v>16762</v>
      </c>
      <c r="E21" s="59" t="s">
        <v>160</v>
      </c>
      <c r="F21" s="59" t="s">
        <v>203</v>
      </c>
      <c r="G21" s="59"/>
    </row>
    <row r="22" spans="1:7">
      <c r="A22" s="66" t="s">
        <v>243</v>
      </c>
      <c r="B22" s="59" t="s">
        <v>244</v>
      </c>
      <c r="C22" s="59" t="s">
        <v>245</v>
      </c>
      <c r="D22" s="60">
        <v>4735</v>
      </c>
      <c r="E22" s="59" t="s">
        <v>160</v>
      </c>
      <c r="F22" s="59" t="s">
        <v>191</v>
      </c>
      <c r="G22" s="59"/>
    </row>
    <row r="23" spans="1:7">
      <c r="A23" s="66" t="s">
        <v>246</v>
      </c>
      <c r="B23" s="59" t="s">
        <v>247</v>
      </c>
      <c r="C23" s="59" t="s">
        <v>194</v>
      </c>
      <c r="D23" s="60">
        <v>8424</v>
      </c>
      <c r="E23" s="59" t="s">
        <v>160</v>
      </c>
      <c r="F23" s="59" t="s">
        <v>203</v>
      </c>
      <c r="G23" s="59"/>
    </row>
    <row r="24" spans="1:7">
      <c r="A24" s="66" t="s">
        <v>248</v>
      </c>
      <c r="B24" s="59" t="s">
        <v>249</v>
      </c>
      <c r="C24" s="59" t="s">
        <v>249</v>
      </c>
      <c r="D24" s="60">
        <v>49532</v>
      </c>
      <c r="E24" s="59" t="s">
        <v>195</v>
      </c>
      <c r="F24" s="59" t="s">
        <v>191</v>
      </c>
      <c r="G24" s="59" t="s">
        <v>222</v>
      </c>
    </row>
    <row r="25" spans="1:7">
      <c r="A25" s="66" t="s">
        <v>250</v>
      </c>
      <c r="B25" s="59" t="s">
        <v>251</v>
      </c>
      <c r="C25" s="59" t="s">
        <v>227</v>
      </c>
      <c r="D25" s="60">
        <v>5533</v>
      </c>
      <c r="E25" s="59" t="s">
        <v>160</v>
      </c>
      <c r="F25" s="59" t="s">
        <v>203</v>
      </c>
      <c r="G25" s="59"/>
    </row>
    <row r="26" spans="1:7">
      <c r="A26" s="66" t="s">
        <v>252</v>
      </c>
      <c r="B26" s="59" t="s">
        <v>253</v>
      </c>
      <c r="C26" s="59" t="s">
        <v>202</v>
      </c>
      <c r="D26" s="60">
        <v>1931</v>
      </c>
      <c r="E26" s="59" t="s">
        <v>207</v>
      </c>
      <c r="F26" s="59" t="s">
        <v>203</v>
      </c>
      <c r="G26" s="59"/>
    </row>
    <row r="27" spans="1:7">
      <c r="A27" s="66" t="s">
        <v>254</v>
      </c>
      <c r="B27" s="59" t="s">
        <v>255</v>
      </c>
      <c r="C27" s="59" t="s">
        <v>194</v>
      </c>
      <c r="D27" s="60">
        <v>14161</v>
      </c>
      <c r="E27" s="59" t="s">
        <v>195</v>
      </c>
      <c r="F27" s="59" t="s">
        <v>196</v>
      </c>
      <c r="G27" s="59"/>
    </row>
    <row r="28" spans="1:7">
      <c r="A28" s="66" t="s">
        <v>256</v>
      </c>
      <c r="B28" s="59" t="s">
        <v>257</v>
      </c>
      <c r="C28" s="59" t="s">
        <v>215</v>
      </c>
      <c r="D28" s="60">
        <v>15316</v>
      </c>
      <c r="E28" s="59" t="s">
        <v>160</v>
      </c>
      <c r="F28" s="59" t="s">
        <v>203</v>
      </c>
      <c r="G28" s="59"/>
    </row>
    <row r="29" spans="1:7">
      <c r="A29" s="66" t="s">
        <v>258</v>
      </c>
      <c r="B29" s="59" t="s">
        <v>259</v>
      </c>
      <c r="C29" s="59" t="s">
        <v>245</v>
      </c>
      <c r="D29" s="60">
        <v>17407</v>
      </c>
      <c r="E29" s="59" t="s">
        <v>160</v>
      </c>
      <c r="F29" s="59" t="s">
        <v>203</v>
      </c>
      <c r="G29" s="59" t="s">
        <v>260</v>
      </c>
    </row>
    <row r="30" spans="1:7">
      <c r="A30" s="66" t="s">
        <v>261</v>
      </c>
      <c r="B30" s="59" t="s">
        <v>262</v>
      </c>
      <c r="C30" s="59" t="s">
        <v>194</v>
      </c>
      <c r="D30" s="60">
        <v>26710</v>
      </c>
      <c r="E30" s="59" t="s">
        <v>228</v>
      </c>
      <c r="F30" s="59"/>
      <c r="G30" s="59"/>
    </row>
    <row r="31" spans="1:7">
      <c r="A31" s="66" t="s">
        <v>263</v>
      </c>
      <c r="B31" s="59" t="s">
        <v>264</v>
      </c>
      <c r="C31" s="59" t="s">
        <v>199</v>
      </c>
      <c r="D31" s="60">
        <v>6797</v>
      </c>
      <c r="E31" s="59" t="s">
        <v>228</v>
      </c>
      <c r="F31" s="59"/>
      <c r="G31" s="59"/>
    </row>
    <row r="32" spans="1:7">
      <c r="A32" s="66" t="s">
        <v>265</v>
      </c>
      <c r="B32" s="59" t="s">
        <v>266</v>
      </c>
      <c r="C32" s="59" t="s">
        <v>227</v>
      </c>
      <c r="D32" s="60">
        <v>4189</v>
      </c>
      <c r="E32" s="59" t="s">
        <v>160</v>
      </c>
      <c r="F32" s="59" t="s">
        <v>203</v>
      </c>
      <c r="G32" s="59"/>
    </row>
    <row r="33" spans="1:7">
      <c r="A33" s="66" t="s">
        <v>267</v>
      </c>
      <c r="B33" s="59" t="s">
        <v>268</v>
      </c>
      <c r="C33" s="59" t="s">
        <v>234</v>
      </c>
      <c r="D33" s="60">
        <v>2104</v>
      </c>
      <c r="E33" s="59" t="s">
        <v>207</v>
      </c>
      <c r="F33" s="59" t="s">
        <v>203</v>
      </c>
      <c r="G33" s="59"/>
    </row>
    <row r="34" spans="1:7">
      <c r="A34" s="66" t="s">
        <v>269</v>
      </c>
      <c r="B34" s="59" t="s">
        <v>270</v>
      </c>
      <c r="C34" s="59" t="s">
        <v>212</v>
      </c>
      <c r="D34" s="60">
        <v>42235</v>
      </c>
      <c r="E34" s="59" t="s">
        <v>160</v>
      </c>
      <c r="F34" s="59" t="s">
        <v>196</v>
      </c>
      <c r="G34" s="59"/>
    </row>
    <row r="35" spans="1:7">
      <c r="A35" s="66" t="s">
        <v>271</v>
      </c>
      <c r="B35" s="59" t="s">
        <v>272</v>
      </c>
      <c r="C35" s="59" t="s">
        <v>194</v>
      </c>
      <c r="D35" s="60">
        <v>41319</v>
      </c>
      <c r="E35" s="59" t="s">
        <v>160</v>
      </c>
      <c r="F35" s="59" t="s">
        <v>203</v>
      </c>
      <c r="G35" s="59"/>
    </row>
    <row r="36" spans="1:7">
      <c r="A36" s="66" t="s">
        <v>273</v>
      </c>
      <c r="B36" s="59" t="s">
        <v>274</v>
      </c>
      <c r="C36" s="59" t="s">
        <v>227</v>
      </c>
      <c r="D36" s="60">
        <v>9211</v>
      </c>
      <c r="E36" s="59" t="s">
        <v>160</v>
      </c>
      <c r="F36" s="59" t="s">
        <v>191</v>
      </c>
      <c r="G36" s="59"/>
    </row>
    <row r="37" spans="1:7">
      <c r="A37" s="66" t="s">
        <v>275</v>
      </c>
      <c r="B37" s="59" t="s">
        <v>276</v>
      </c>
      <c r="C37" s="59" t="s">
        <v>206</v>
      </c>
      <c r="D37" s="60">
        <v>1210</v>
      </c>
      <c r="E37" s="59" t="s">
        <v>207</v>
      </c>
      <c r="F37" s="59" t="s">
        <v>203</v>
      </c>
      <c r="G37" s="59"/>
    </row>
    <row r="38" spans="1:7">
      <c r="A38" s="66" t="s">
        <v>277</v>
      </c>
      <c r="B38" s="59" t="s">
        <v>278</v>
      </c>
      <c r="C38" s="59" t="s">
        <v>227</v>
      </c>
      <c r="D38" s="60">
        <v>5728</v>
      </c>
      <c r="E38" s="59" t="s">
        <v>160</v>
      </c>
      <c r="F38" s="59" t="s">
        <v>203</v>
      </c>
      <c r="G38" s="59"/>
    </row>
    <row r="39" spans="1:7">
      <c r="A39" s="66" t="s">
        <v>279</v>
      </c>
      <c r="B39" s="59" t="s">
        <v>280</v>
      </c>
      <c r="C39" s="59" t="s">
        <v>281</v>
      </c>
      <c r="D39" s="60">
        <v>650706</v>
      </c>
      <c r="E39" s="59" t="s">
        <v>195</v>
      </c>
      <c r="F39" s="59" t="s">
        <v>196</v>
      </c>
      <c r="G39" s="59"/>
    </row>
    <row r="40" spans="1:7">
      <c r="A40" s="66" t="s">
        <v>282</v>
      </c>
      <c r="B40" s="59" t="s">
        <v>283</v>
      </c>
      <c r="C40" s="59" t="s">
        <v>249</v>
      </c>
      <c r="D40" s="60">
        <v>20667</v>
      </c>
      <c r="E40" s="59" t="s">
        <v>195</v>
      </c>
      <c r="F40" s="59" t="s">
        <v>191</v>
      </c>
      <c r="G40" s="59" t="s">
        <v>222</v>
      </c>
    </row>
    <row r="41" spans="1:7">
      <c r="A41" s="66" t="s">
        <v>284</v>
      </c>
      <c r="B41" s="59" t="s">
        <v>285</v>
      </c>
      <c r="C41" s="59" t="s">
        <v>194</v>
      </c>
      <c r="D41" s="60">
        <v>5412</v>
      </c>
      <c r="E41" s="59" t="s">
        <v>228</v>
      </c>
      <c r="F41" s="59"/>
      <c r="G41" s="59"/>
    </row>
    <row r="42" spans="1:7">
      <c r="A42" s="66" t="s">
        <v>286</v>
      </c>
      <c r="B42" s="59" t="s">
        <v>287</v>
      </c>
      <c r="C42" s="59" t="s">
        <v>212</v>
      </c>
      <c r="D42" s="60">
        <v>8112</v>
      </c>
      <c r="E42" s="59" t="s">
        <v>160</v>
      </c>
      <c r="F42" s="59" t="s">
        <v>196</v>
      </c>
      <c r="G42" s="59"/>
    </row>
    <row r="43" spans="1:7">
      <c r="A43" s="66" t="s">
        <v>288</v>
      </c>
      <c r="B43" s="59" t="s">
        <v>289</v>
      </c>
      <c r="C43" s="59" t="s">
        <v>227</v>
      </c>
      <c r="D43" s="60">
        <v>4924</v>
      </c>
      <c r="E43" s="59" t="s">
        <v>228</v>
      </c>
      <c r="F43" s="59"/>
      <c r="G43" s="59"/>
    </row>
    <row r="44" spans="1:7">
      <c r="A44" s="66" t="s">
        <v>290</v>
      </c>
      <c r="B44" s="59" t="s">
        <v>291</v>
      </c>
      <c r="C44" s="59" t="s">
        <v>245</v>
      </c>
      <c r="D44" s="60">
        <v>38567</v>
      </c>
      <c r="E44" s="59" t="s">
        <v>228</v>
      </c>
      <c r="F44" s="59"/>
      <c r="G44" s="59"/>
    </row>
    <row r="45" spans="1:7">
      <c r="A45" s="66" t="s">
        <v>292</v>
      </c>
      <c r="B45" s="59" t="s">
        <v>293</v>
      </c>
      <c r="C45" s="59" t="s">
        <v>249</v>
      </c>
      <c r="D45" s="60">
        <v>10444</v>
      </c>
      <c r="E45" s="59" t="s">
        <v>195</v>
      </c>
      <c r="F45" s="59" t="s">
        <v>191</v>
      </c>
      <c r="G45" s="59" t="s">
        <v>222</v>
      </c>
    </row>
    <row r="46" spans="1:7">
      <c r="A46" s="66" t="s">
        <v>294</v>
      </c>
      <c r="B46" s="59" t="s">
        <v>295</v>
      </c>
      <c r="C46" s="59" t="s">
        <v>190</v>
      </c>
      <c r="D46" s="60">
        <v>28780</v>
      </c>
      <c r="E46" s="59" t="s">
        <v>160</v>
      </c>
      <c r="F46" s="59" t="s">
        <v>191</v>
      </c>
      <c r="G46" s="59"/>
    </row>
    <row r="47" spans="1:7">
      <c r="A47" s="66" t="s">
        <v>296</v>
      </c>
      <c r="B47" s="59" t="s">
        <v>297</v>
      </c>
      <c r="C47" s="59" t="s">
        <v>206</v>
      </c>
      <c r="D47" s="60">
        <v>3690</v>
      </c>
      <c r="E47" s="59" t="s">
        <v>160</v>
      </c>
      <c r="F47" s="59" t="s">
        <v>203</v>
      </c>
      <c r="G47" s="59"/>
    </row>
    <row r="48" spans="1:7">
      <c r="A48" s="66" t="s">
        <v>298</v>
      </c>
      <c r="B48" s="59" t="s">
        <v>299</v>
      </c>
      <c r="C48" s="59" t="s">
        <v>190</v>
      </c>
      <c r="D48" s="60">
        <v>104826</v>
      </c>
      <c r="E48" s="59" t="s">
        <v>160</v>
      </c>
      <c r="F48" s="59" t="s">
        <v>191</v>
      </c>
      <c r="G48" s="59"/>
    </row>
    <row r="49" spans="1:7">
      <c r="A49" s="66" t="s">
        <v>300</v>
      </c>
      <c r="B49" s="59" t="s">
        <v>301</v>
      </c>
      <c r="C49" s="59" t="s">
        <v>227</v>
      </c>
      <c r="D49" s="60">
        <v>3432</v>
      </c>
      <c r="E49" s="59" t="s">
        <v>160</v>
      </c>
      <c r="F49" s="59" t="s">
        <v>203</v>
      </c>
      <c r="G49" s="59"/>
    </row>
    <row r="50" spans="1:7">
      <c r="A50" s="66" t="s">
        <v>302</v>
      </c>
      <c r="B50" s="59" t="s">
        <v>303</v>
      </c>
      <c r="C50" s="59" t="s">
        <v>245</v>
      </c>
      <c r="D50" s="60">
        <v>62535</v>
      </c>
      <c r="E50" s="59" t="s">
        <v>195</v>
      </c>
      <c r="F50" s="59" t="s">
        <v>196</v>
      </c>
      <c r="G50" s="59"/>
    </row>
    <row r="51" spans="1:7">
      <c r="A51" s="66" t="s">
        <v>304</v>
      </c>
      <c r="B51" s="59" t="s">
        <v>305</v>
      </c>
      <c r="C51" s="59" t="s">
        <v>234</v>
      </c>
      <c r="D51" s="60">
        <v>1810</v>
      </c>
      <c r="E51" s="59" t="s">
        <v>207</v>
      </c>
      <c r="F51" s="59" t="s">
        <v>203</v>
      </c>
      <c r="G51" s="59"/>
    </row>
    <row r="52" spans="1:7">
      <c r="A52" s="66" t="s">
        <v>306</v>
      </c>
      <c r="B52" s="59" t="s">
        <v>307</v>
      </c>
      <c r="C52" s="59" t="s">
        <v>194</v>
      </c>
      <c r="D52" s="60">
        <v>25966</v>
      </c>
      <c r="E52" s="59" t="s">
        <v>195</v>
      </c>
      <c r="F52" s="59" t="s">
        <v>196</v>
      </c>
      <c r="G52" s="59"/>
    </row>
    <row r="53" spans="1:7">
      <c r="A53" s="66" t="s">
        <v>308</v>
      </c>
      <c r="B53" s="59" t="s">
        <v>309</v>
      </c>
      <c r="C53" s="59" t="s">
        <v>194</v>
      </c>
      <c r="D53" s="60">
        <v>118488</v>
      </c>
      <c r="E53" s="59" t="s">
        <v>195</v>
      </c>
      <c r="F53" s="59" t="s">
        <v>196</v>
      </c>
      <c r="G53" s="59"/>
    </row>
    <row r="54" spans="1:7">
      <c r="A54" s="66" t="s">
        <v>310</v>
      </c>
      <c r="B54" s="59" t="s">
        <v>311</v>
      </c>
      <c r="C54" s="59" t="s">
        <v>245</v>
      </c>
      <c r="D54" s="60">
        <v>24609</v>
      </c>
      <c r="E54" s="59" t="s">
        <v>195</v>
      </c>
      <c r="F54" s="59" t="s">
        <v>196</v>
      </c>
      <c r="G54" s="59"/>
    </row>
    <row r="55" spans="1:7">
      <c r="A55" s="66" t="s">
        <v>312</v>
      </c>
      <c r="B55" s="59" t="s">
        <v>313</v>
      </c>
      <c r="C55" s="59" t="s">
        <v>194</v>
      </c>
      <c r="D55" s="60">
        <v>5157</v>
      </c>
      <c r="E55" s="59" t="s">
        <v>195</v>
      </c>
      <c r="F55" s="59" t="s">
        <v>196</v>
      </c>
      <c r="G55" s="59"/>
    </row>
    <row r="56" spans="1:7">
      <c r="A56" s="66" t="s">
        <v>314</v>
      </c>
      <c r="B56" s="59" t="s">
        <v>315</v>
      </c>
      <c r="C56" s="59" t="s">
        <v>190</v>
      </c>
      <c r="D56" s="60">
        <v>11626</v>
      </c>
      <c r="E56" s="59" t="s">
        <v>195</v>
      </c>
      <c r="F56" s="59" t="s">
        <v>191</v>
      </c>
      <c r="G56" s="59"/>
    </row>
    <row r="57" spans="1:7">
      <c r="A57" s="66" t="s">
        <v>316</v>
      </c>
      <c r="B57" s="59" t="s">
        <v>317</v>
      </c>
      <c r="C57" s="59" t="s">
        <v>234</v>
      </c>
      <c r="D57" s="60">
        <v>1181</v>
      </c>
      <c r="E57" s="59" t="s">
        <v>160</v>
      </c>
      <c r="F57" s="59" t="s">
        <v>203</v>
      </c>
      <c r="G57" s="59"/>
    </row>
    <row r="58" spans="1:7">
      <c r="A58" s="66" t="s">
        <v>318</v>
      </c>
      <c r="B58" s="59" t="s">
        <v>319</v>
      </c>
      <c r="C58" s="59" t="s">
        <v>227</v>
      </c>
      <c r="D58" s="60">
        <v>13360</v>
      </c>
      <c r="E58" s="59" t="s">
        <v>160</v>
      </c>
      <c r="F58" s="59" t="s">
        <v>203</v>
      </c>
      <c r="G58" s="59"/>
    </row>
    <row r="59" spans="1:7">
      <c r="A59" s="66" t="s">
        <v>320</v>
      </c>
      <c r="B59" s="59" t="s">
        <v>321</v>
      </c>
      <c r="C59" s="59" t="s">
        <v>249</v>
      </c>
      <c r="D59" s="60">
        <v>6711</v>
      </c>
      <c r="E59" s="59" t="s">
        <v>195</v>
      </c>
      <c r="F59" s="59" t="s">
        <v>191</v>
      </c>
      <c r="G59" s="59" t="s">
        <v>222</v>
      </c>
    </row>
    <row r="60" spans="1:7">
      <c r="A60" s="66" t="s">
        <v>322</v>
      </c>
      <c r="B60" s="59" t="s">
        <v>323</v>
      </c>
      <c r="C60" s="59" t="s">
        <v>194</v>
      </c>
      <c r="D60" s="60">
        <v>35906</v>
      </c>
      <c r="E60" s="59" t="s">
        <v>160</v>
      </c>
      <c r="F60" s="59" t="s">
        <v>203</v>
      </c>
      <c r="G60" s="59"/>
    </row>
    <row r="61" spans="1:7">
      <c r="A61" s="66" t="s">
        <v>324</v>
      </c>
      <c r="B61" s="59" t="s">
        <v>325</v>
      </c>
      <c r="C61" s="59" t="s">
        <v>281</v>
      </c>
      <c r="D61" s="60">
        <v>38637</v>
      </c>
      <c r="E61" s="59" t="s">
        <v>195</v>
      </c>
      <c r="F61" s="59" t="s">
        <v>196</v>
      </c>
      <c r="G61" s="59"/>
    </row>
    <row r="62" spans="1:7">
      <c r="A62" s="66" t="s">
        <v>326</v>
      </c>
      <c r="B62" s="59" t="s">
        <v>327</v>
      </c>
      <c r="C62" s="59" t="s">
        <v>202</v>
      </c>
      <c r="D62" s="60">
        <v>3215</v>
      </c>
      <c r="E62" s="59" t="s">
        <v>160</v>
      </c>
      <c r="F62" s="59" t="s">
        <v>203</v>
      </c>
      <c r="G62" s="59" t="s">
        <v>328</v>
      </c>
    </row>
    <row r="63" spans="1:7">
      <c r="A63" s="66" t="s">
        <v>329</v>
      </c>
      <c r="B63" s="59" t="s">
        <v>330</v>
      </c>
      <c r="C63" s="59" t="s">
        <v>206</v>
      </c>
      <c r="D63" s="60">
        <v>1220</v>
      </c>
      <c r="E63" s="59" t="s">
        <v>228</v>
      </c>
      <c r="F63" s="59"/>
      <c r="G63" s="59" t="s">
        <v>331</v>
      </c>
    </row>
    <row r="64" spans="1:7">
      <c r="A64" s="66" t="s">
        <v>332</v>
      </c>
      <c r="B64" s="59" t="s">
        <v>333</v>
      </c>
      <c r="C64" s="59" t="s">
        <v>215</v>
      </c>
      <c r="D64" s="60">
        <v>1175</v>
      </c>
      <c r="E64" s="59" t="s">
        <v>207</v>
      </c>
      <c r="F64" s="59" t="s">
        <v>203</v>
      </c>
      <c r="G64" s="59"/>
    </row>
    <row r="65" spans="1:7">
      <c r="A65" s="66" t="s">
        <v>334</v>
      </c>
      <c r="B65" s="59" t="s">
        <v>335</v>
      </c>
      <c r="C65" s="59" t="s">
        <v>206</v>
      </c>
      <c r="D65" s="60">
        <v>54980</v>
      </c>
      <c r="E65" s="59" t="s">
        <v>228</v>
      </c>
      <c r="F65" s="59"/>
      <c r="G65" s="59" t="s">
        <v>336</v>
      </c>
    </row>
    <row r="66" spans="1:7">
      <c r="A66" s="66" t="s">
        <v>337</v>
      </c>
      <c r="B66" s="59" t="s">
        <v>338</v>
      </c>
      <c r="C66" s="59" t="s">
        <v>221</v>
      </c>
      <c r="D66" s="60">
        <v>1235</v>
      </c>
      <c r="E66" s="59" t="s">
        <v>195</v>
      </c>
      <c r="F66" s="59" t="s">
        <v>191</v>
      </c>
      <c r="G66" s="59" t="s">
        <v>222</v>
      </c>
    </row>
    <row r="67" spans="1:7">
      <c r="A67" s="66" t="s">
        <v>339</v>
      </c>
      <c r="B67" s="59" t="s">
        <v>340</v>
      </c>
      <c r="C67" s="59" t="s">
        <v>202</v>
      </c>
      <c r="D67" s="60">
        <v>1643</v>
      </c>
      <c r="E67" s="59" t="s">
        <v>160</v>
      </c>
      <c r="F67" s="59" t="s">
        <v>203</v>
      </c>
      <c r="G67" s="59"/>
    </row>
    <row r="68" spans="1:7">
      <c r="A68" s="66" t="s">
        <v>341</v>
      </c>
      <c r="B68" s="59" t="s">
        <v>342</v>
      </c>
      <c r="C68" s="59" t="s">
        <v>227</v>
      </c>
      <c r="D68" s="60">
        <v>15484</v>
      </c>
      <c r="E68" s="59" t="s">
        <v>160</v>
      </c>
      <c r="F68" s="59" t="s">
        <v>203</v>
      </c>
      <c r="G68" s="59"/>
    </row>
    <row r="69" spans="1:7">
      <c r="A69" s="66" t="s">
        <v>343</v>
      </c>
      <c r="B69" s="59" t="s">
        <v>344</v>
      </c>
      <c r="C69" s="59" t="s">
        <v>245</v>
      </c>
      <c r="D69" s="60">
        <v>8346</v>
      </c>
      <c r="E69" s="59" t="s">
        <v>160</v>
      </c>
      <c r="F69" s="59" t="s">
        <v>191</v>
      </c>
      <c r="G69" s="59"/>
    </row>
    <row r="70" spans="1:7">
      <c r="A70" s="66" t="s">
        <v>345</v>
      </c>
      <c r="B70" s="59" t="s">
        <v>346</v>
      </c>
      <c r="C70" s="59" t="s">
        <v>234</v>
      </c>
      <c r="D70" s="60">
        <v>1617</v>
      </c>
      <c r="E70" s="59" t="s">
        <v>207</v>
      </c>
      <c r="F70" s="59" t="s">
        <v>203</v>
      </c>
      <c r="G70" s="59"/>
    </row>
    <row r="71" spans="1:7">
      <c r="A71" s="66" t="s">
        <v>347</v>
      </c>
      <c r="B71" s="59" t="s">
        <v>348</v>
      </c>
      <c r="C71" s="59" t="s">
        <v>194</v>
      </c>
      <c r="D71" s="60">
        <v>17954</v>
      </c>
      <c r="E71" s="59" t="s">
        <v>228</v>
      </c>
      <c r="F71" s="59"/>
      <c r="G71" s="59"/>
    </row>
    <row r="72" spans="1:7">
      <c r="A72" s="66" t="s">
        <v>349</v>
      </c>
      <c r="B72" s="59" t="s">
        <v>350</v>
      </c>
      <c r="C72" s="59" t="s">
        <v>234</v>
      </c>
      <c r="D72" s="60">
        <v>1760</v>
      </c>
      <c r="E72" s="59" t="s">
        <v>207</v>
      </c>
      <c r="F72" s="59" t="s">
        <v>203</v>
      </c>
      <c r="G72" s="59"/>
    </row>
    <row r="73" spans="1:7">
      <c r="A73" s="66" t="s">
        <v>351</v>
      </c>
      <c r="B73" s="59" t="s">
        <v>352</v>
      </c>
      <c r="C73" s="59" t="s">
        <v>215</v>
      </c>
      <c r="D73" s="60">
        <v>818</v>
      </c>
      <c r="E73" s="59" t="s">
        <v>207</v>
      </c>
      <c r="F73" s="59" t="s">
        <v>203</v>
      </c>
      <c r="G73" s="59"/>
    </row>
    <row r="74" spans="1:7">
      <c r="A74" s="66" t="s">
        <v>353</v>
      </c>
      <c r="B74" s="59" t="s">
        <v>354</v>
      </c>
      <c r="C74" s="59" t="s">
        <v>202</v>
      </c>
      <c r="D74" s="60">
        <v>6236</v>
      </c>
      <c r="E74" s="59" t="s">
        <v>207</v>
      </c>
      <c r="F74" s="59" t="s">
        <v>203</v>
      </c>
      <c r="G74" s="59"/>
    </row>
    <row r="75" spans="1:7">
      <c r="A75" s="66" t="s">
        <v>355</v>
      </c>
      <c r="B75" s="59" t="s">
        <v>356</v>
      </c>
      <c r="C75" s="59" t="s">
        <v>212</v>
      </c>
      <c r="D75" s="60">
        <v>27781</v>
      </c>
      <c r="E75" s="59" t="s">
        <v>228</v>
      </c>
      <c r="F75" s="59"/>
      <c r="G75" s="59"/>
    </row>
    <row r="76" spans="1:7">
      <c r="A76" s="66" t="s">
        <v>357</v>
      </c>
      <c r="B76" s="59" t="s">
        <v>358</v>
      </c>
      <c r="C76" s="59" t="s">
        <v>199</v>
      </c>
      <c r="D76" s="60">
        <v>33406</v>
      </c>
      <c r="E76" s="59" t="s">
        <v>195</v>
      </c>
      <c r="F76" s="59" t="s">
        <v>191</v>
      </c>
      <c r="G76" s="59"/>
    </row>
    <row r="77" spans="1:7">
      <c r="A77" s="66" t="s">
        <v>359</v>
      </c>
      <c r="B77" s="59" t="s">
        <v>360</v>
      </c>
      <c r="C77" s="59" t="s">
        <v>245</v>
      </c>
      <c r="D77" s="60">
        <v>24997</v>
      </c>
      <c r="E77" s="59" t="s">
        <v>195</v>
      </c>
      <c r="F77" s="59" t="s">
        <v>196</v>
      </c>
      <c r="G77" s="59"/>
    </row>
    <row r="78" spans="1:7">
      <c r="A78" s="66" t="s">
        <v>361</v>
      </c>
      <c r="B78" s="59" t="s">
        <v>362</v>
      </c>
      <c r="C78" s="59" t="s">
        <v>234</v>
      </c>
      <c r="D78" s="60">
        <v>5162</v>
      </c>
      <c r="E78" s="59" t="s">
        <v>207</v>
      </c>
      <c r="F78" s="59" t="s">
        <v>203</v>
      </c>
      <c r="G78" s="59"/>
    </row>
    <row r="79" spans="1:7">
      <c r="A79" s="66" t="s">
        <v>363</v>
      </c>
      <c r="B79" s="59" t="s">
        <v>364</v>
      </c>
      <c r="C79" s="59" t="s">
        <v>249</v>
      </c>
      <c r="D79" s="60">
        <v>14932</v>
      </c>
      <c r="E79" s="59" t="s">
        <v>195</v>
      </c>
      <c r="F79" s="59" t="s">
        <v>191</v>
      </c>
      <c r="G79" s="59" t="s">
        <v>222</v>
      </c>
    </row>
    <row r="80" spans="1:7">
      <c r="A80" s="66" t="s">
        <v>365</v>
      </c>
      <c r="B80" s="59" t="s">
        <v>366</v>
      </c>
      <c r="C80" s="59" t="s">
        <v>199</v>
      </c>
      <c r="D80" s="60">
        <v>8168</v>
      </c>
      <c r="E80" s="59" t="s">
        <v>160</v>
      </c>
      <c r="F80" s="59" t="s">
        <v>191</v>
      </c>
      <c r="G80" s="59" t="s">
        <v>367</v>
      </c>
    </row>
    <row r="81" spans="1:7">
      <c r="A81" s="66" t="s">
        <v>368</v>
      </c>
      <c r="B81" s="59" t="s">
        <v>369</v>
      </c>
      <c r="C81" s="59" t="s">
        <v>227</v>
      </c>
      <c r="D81" s="60">
        <v>9153</v>
      </c>
      <c r="E81" s="59" t="s">
        <v>160</v>
      </c>
      <c r="F81" s="59" t="s">
        <v>370</v>
      </c>
      <c r="G81" s="59"/>
    </row>
    <row r="82" spans="1:7">
      <c r="A82" s="66" t="s">
        <v>371</v>
      </c>
      <c r="B82" s="59" t="s">
        <v>372</v>
      </c>
      <c r="C82" s="59" t="s">
        <v>245</v>
      </c>
      <c r="D82" s="60">
        <v>5860</v>
      </c>
      <c r="E82" s="59" t="s">
        <v>195</v>
      </c>
      <c r="F82" s="59" t="s">
        <v>196</v>
      </c>
      <c r="G82" s="59"/>
    </row>
    <row r="83" spans="1:7">
      <c r="A83" s="66" t="s">
        <v>373</v>
      </c>
      <c r="B83" s="59" t="s">
        <v>374</v>
      </c>
      <c r="C83" s="59" t="s">
        <v>194</v>
      </c>
      <c r="D83" s="60">
        <v>32060</v>
      </c>
      <c r="E83" s="59" t="s">
        <v>160</v>
      </c>
      <c r="F83" s="59" t="s">
        <v>218</v>
      </c>
      <c r="G83" s="59"/>
    </row>
    <row r="84" spans="1:7">
      <c r="A84" s="66" t="s">
        <v>375</v>
      </c>
      <c r="B84" s="59" t="s">
        <v>376</v>
      </c>
      <c r="C84" s="59" t="s">
        <v>227</v>
      </c>
      <c r="D84" s="60">
        <v>11850</v>
      </c>
      <c r="E84" s="59" t="s">
        <v>160</v>
      </c>
      <c r="F84" s="59" t="s">
        <v>203</v>
      </c>
      <c r="G84" s="59"/>
    </row>
    <row r="85" spans="1:7">
      <c r="A85" s="66" t="s">
        <v>377</v>
      </c>
      <c r="B85" s="59" t="s">
        <v>378</v>
      </c>
      <c r="C85" s="59" t="s">
        <v>194</v>
      </c>
      <c r="D85" s="60">
        <v>3355</v>
      </c>
      <c r="E85" s="59" t="s">
        <v>160</v>
      </c>
      <c r="F85" s="59" t="s">
        <v>203</v>
      </c>
      <c r="G85" s="59"/>
    </row>
    <row r="86" spans="1:7">
      <c r="A86" s="66" t="s">
        <v>379</v>
      </c>
      <c r="B86" s="59" t="s">
        <v>380</v>
      </c>
      <c r="C86" s="59" t="s">
        <v>190</v>
      </c>
      <c r="D86" s="60">
        <v>16107</v>
      </c>
      <c r="E86" s="59" t="s">
        <v>195</v>
      </c>
      <c r="F86" s="59" t="s">
        <v>191</v>
      </c>
      <c r="G86" s="59"/>
    </row>
    <row r="87" spans="1:7">
      <c r="A87" s="66" t="s">
        <v>381</v>
      </c>
      <c r="B87" s="59" t="s">
        <v>382</v>
      </c>
      <c r="C87" s="59" t="s">
        <v>190</v>
      </c>
      <c r="D87" s="60">
        <v>14338</v>
      </c>
      <c r="E87" s="59" t="s">
        <v>160</v>
      </c>
      <c r="F87" s="59" t="s">
        <v>191</v>
      </c>
      <c r="G87" s="59"/>
    </row>
    <row r="88" spans="1:7">
      <c r="A88" s="66" t="s">
        <v>383</v>
      </c>
      <c r="B88" s="59" t="s">
        <v>384</v>
      </c>
      <c r="C88" s="59" t="s">
        <v>227</v>
      </c>
      <c r="D88" s="60">
        <v>2204</v>
      </c>
      <c r="E88" s="59" t="s">
        <v>160</v>
      </c>
      <c r="F88" s="59" t="s">
        <v>203</v>
      </c>
      <c r="G88" s="59"/>
    </row>
    <row r="89" spans="1:7">
      <c r="A89" s="66" t="s">
        <v>385</v>
      </c>
      <c r="B89" s="59" t="s">
        <v>386</v>
      </c>
      <c r="C89" s="59" t="s">
        <v>206</v>
      </c>
      <c r="D89" s="60">
        <v>16343</v>
      </c>
      <c r="E89" s="59" t="s">
        <v>160</v>
      </c>
      <c r="F89" s="59" t="s">
        <v>203</v>
      </c>
      <c r="G89" s="59"/>
    </row>
    <row r="90" spans="1:7">
      <c r="A90" s="66" t="s">
        <v>387</v>
      </c>
      <c r="B90" s="59" t="s">
        <v>388</v>
      </c>
      <c r="C90" s="59" t="s">
        <v>249</v>
      </c>
      <c r="D90" s="60">
        <v>5822</v>
      </c>
      <c r="E90" s="59" t="s">
        <v>195</v>
      </c>
      <c r="F90" s="59" t="s">
        <v>191</v>
      </c>
      <c r="G90" s="59" t="s">
        <v>222</v>
      </c>
    </row>
    <row r="91" spans="1:7">
      <c r="A91" s="66" t="s">
        <v>389</v>
      </c>
      <c r="B91" s="59" t="s">
        <v>390</v>
      </c>
      <c r="C91" s="59" t="s">
        <v>215</v>
      </c>
      <c r="D91" s="60">
        <v>16045</v>
      </c>
      <c r="E91" s="59" t="s">
        <v>207</v>
      </c>
      <c r="F91" s="59" t="s">
        <v>203</v>
      </c>
      <c r="G91" s="59"/>
    </row>
    <row r="92" spans="1:7">
      <c r="A92" s="66" t="s">
        <v>391</v>
      </c>
      <c r="B92" s="59" t="s">
        <v>392</v>
      </c>
      <c r="C92" s="59" t="s">
        <v>199</v>
      </c>
      <c r="D92" s="60">
        <v>25240</v>
      </c>
      <c r="E92" s="59" t="s">
        <v>160</v>
      </c>
      <c r="F92" s="59" t="s">
        <v>191</v>
      </c>
      <c r="G92" s="59"/>
    </row>
    <row r="93" spans="1:7">
      <c r="A93" s="66" t="s">
        <v>393</v>
      </c>
      <c r="B93" s="59" t="s">
        <v>394</v>
      </c>
      <c r="C93" s="59" t="s">
        <v>221</v>
      </c>
      <c r="D93" s="60">
        <v>5266</v>
      </c>
      <c r="E93" s="59" t="s">
        <v>195</v>
      </c>
      <c r="F93" s="59" t="s">
        <v>191</v>
      </c>
      <c r="G93" s="59" t="s">
        <v>222</v>
      </c>
    </row>
    <row r="94" spans="1:7">
      <c r="A94" s="66" t="s">
        <v>395</v>
      </c>
      <c r="B94" s="59" t="s">
        <v>396</v>
      </c>
      <c r="C94" s="59" t="s">
        <v>202</v>
      </c>
      <c r="D94" s="60">
        <v>1374</v>
      </c>
      <c r="E94" s="59" t="s">
        <v>160</v>
      </c>
      <c r="F94" s="59" t="s">
        <v>203</v>
      </c>
      <c r="G94" s="59"/>
    </row>
    <row r="95" spans="1:7">
      <c r="A95" s="66" t="s">
        <v>397</v>
      </c>
      <c r="B95" s="59" t="s">
        <v>398</v>
      </c>
      <c r="C95" s="59" t="s">
        <v>234</v>
      </c>
      <c r="D95" s="60">
        <v>1667</v>
      </c>
      <c r="E95" s="59" t="s">
        <v>207</v>
      </c>
      <c r="F95" s="59" t="s">
        <v>203</v>
      </c>
      <c r="G95" s="59" t="s">
        <v>399</v>
      </c>
    </row>
    <row r="96" spans="1:7">
      <c r="A96" s="66" t="s">
        <v>400</v>
      </c>
      <c r="B96" s="59" t="s">
        <v>212</v>
      </c>
      <c r="C96" s="59" t="s">
        <v>212</v>
      </c>
      <c r="D96" s="60">
        <v>3668</v>
      </c>
      <c r="E96" s="59" t="s">
        <v>160</v>
      </c>
      <c r="F96" s="59" t="s">
        <v>196</v>
      </c>
      <c r="G96" s="59"/>
    </row>
    <row r="97" spans="1:7">
      <c r="A97" s="66" t="s">
        <v>401</v>
      </c>
      <c r="B97" s="59" t="s">
        <v>402</v>
      </c>
      <c r="C97" s="59" t="s">
        <v>194</v>
      </c>
      <c r="D97" s="60">
        <v>49350</v>
      </c>
      <c r="E97" s="59" t="s">
        <v>160</v>
      </c>
      <c r="F97" s="59" t="s">
        <v>196</v>
      </c>
      <c r="G97" s="59"/>
    </row>
    <row r="98" spans="1:7">
      <c r="A98" s="66" t="s">
        <v>403</v>
      </c>
      <c r="B98" s="59" t="s">
        <v>404</v>
      </c>
      <c r="C98" s="59" t="s">
        <v>199</v>
      </c>
      <c r="D98" s="60">
        <v>15837</v>
      </c>
      <c r="E98" s="59" t="s">
        <v>195</v>
      </c>
      <c r="F98" s="59" t="s">
        <v>191</v>
      </c>
      <c r="G98" s="59"/>
    </row>
    <row r="99" spans="1:7">
      <c r="A99" s="66" t="s">
        <v>405</v>
      </c>
      <c r="B99" s="59" t="s">
        <v>406</v>
      </c>
      <c r="C99" s="59" t="s">
        <v>199</v>
      </c>
      <c r="D99" s="60">
        <v>93682</v>
      </c>
      <c r="E99" s="59" t="s">
        <v>160</v>
      </c>
      <c r="F99" s="59" t="s">
        <v>191</v>
      </c>
      <c r="G99" s="59"/>
    </row>
    <row r="100" spans="1:7">
      <c r="A100" s="66" t="s">
        <v>407</v>
      </c>
      <c r="B100" s="59" t="s">
        <v>408</v>
      </c>
      <c r="C100" s="59" t="s">
        <v>249</v>
      </c>
      <c r="D100" s="60">
        <v>33104</v>
      </c>
      <c r="E100" s="59" t="s">
        <v>195</v>
      </c>
      <c r="F100" s="59" t="s">
        <v>191</v>
      </c>
      <c r="G100" s="59" t="s">
        <v>222</v>
      </c>
    </row>
    <row r="101" spans="1:7">
      <c r="A101" s="66" t="s">
        <v>409</v>
      </c>
      <c r="B101" s="59" t="s">
        <v>410</v>
      </c>
      <c r="C101" s="59" t="s">
        <v>227</v>
      </c>
      <c r="D101" s="60">
        <v>41502</v>
      </c>
      <c r="E101" s="59" t="s">
        <v>231</v>
      </c>
      <c r="F101" s="59" t="s">
        <v>203</v>
      </c>
      <c r="G101" s="59"/>
    </row>
    <row r="102" spans="1:7">
      <c r="A102" s="66" t="s">
        <v>411</v>
      </c>
      <c r="B102" s="59" t="s">
        <v>412</v>
      </c>
      <c r="C102" s="59" t="s">
        <v>202</v>
      </c>
      <c r="D102" s="60">
        <v>681</v>
      </c>
      <c r="E102" s="59" t="s">
        <v>160</v>
      </c>
      <c r="F102" s="59" t="s">
        <v>203</v>
      </c>
      <c r="G102" s="59"/>
    </row>
    <row r="103" spans="1:7">
      <c r="A103" s="66" t="s">
        <v>413</v>
      </c>
      <c r="B103" s="59" t="s">
        <v>414</v>
      </c>
      <c r="C103" s="59" t="s">
        <v>245</v>
      </c>
      <c r="D103" s="60">
        <v>18488</v>
      </c>
      <c r="E103" s="59" t="s">
        <v>160</v>
      </c>
      <c r="F103" s="59" t="s">
        <v>191</v>
      </c>
      <c r="G103" s="59"/>
    </row>
    <row r="104" spans="1:7">
      <c r="A104" s="66" t="s">
        <v>415</v>
      </c>
      <c r="B104" s="59" t="s">
        <v>416</v>
      </c>
      <c r="C104" s="59" t="s">
        <v>194</v>
      </c>
      <c r="D104" s="60">
        <v>70963</v>
      </c>
      <c r="E104" s="59" t="s">
        <v>195</v>
      </c>
      <c r="F104" s="59" t="s">
        <v>196</v>
      </c>
      <c r="G104" s="59"/>
    </row>
    <row r="105" spans="1:7">
      <c r="A105" s="66" t="s">
        <v>417</v>
      </c>
      <c r="B105" s="59" t="s">
        <v>234</v>
      </c>
      <c r="C105" s="59" t="s">
        <v>245</v>
      </c>
      <c r="D105" s="60">
        <v>33656</v>
      </c>
      <c r="E105" s="59" t="s">
        <v>160</v>
      </c>
      <c r="F105" s="59" t="s">
        <v>191</v>
      </c>
      <c r="G105" s="59"/>
    </row>
    <row r="106" spans="1:7">
      <c r="A106" s="66" t="s">
        <v>418</v>
      </c>
      <c r="B106" s="59" t="s">
        <v>419</v>
      </c>
      <c r="C106" s="59" t="s">
        <v>199</v>
      </c>
      <c r="D106" s="60">
        <v>9236</v>
      </c>
      <c r="E106" s="59" t="s">
        <v>195</v>
      </c>
      <c r="F106" s="59" t="s">
        <v>191</v>
      </c>
      <c r="G106" s="59"/>
    </row>
    <row r="107" spans="1:7">
      <c r="A107" s="66" t="s">
        <v>420</v>
      </c>
      <c r="B107" s="59" t="s">
        <v>421</v>
      </c>
      <c r="C107" s="59" t="s">
        <v>227</v>
      </c>
      <c r="D107" s="60">
        <v>20902</v>
      </c>
      <c r="E107" s="59" t="s">
        <v>160</v>
      </c>
      <c r="F107" s="59" t="s">
        <v>203</v>
      </c>
      <c r="G107" s="59"/>
    </row>
    <row r="108" spans="1:7">
      <c r="A108" s="66" t="s">
        <v>422</v>
      </c>
      <c r="B108" s="59" t="s">
        <v>423</v>
      </c>
      <c r="C108" s="59" t="s">
        <v>212</v>
      </c>
      <c r="D108" s="60">
        <v>8408</v>
      </c>
      <c r="E108" s="59" t="s">
        <v>228</v>
      </c>
      <c r="F108" s="59"/>
      <c r="G108" s="59"/>
    </row>
    <row r="109" spans="1:7">
      <c r="A109" s="66" t="s">
        <v>424</v>
      </c>
      <c r="B109" s="59" t="s">
        <v>425</v>
      </c>
      <c r="C109" s="59" t="s">
        <v>234</v>
      </c>
      <c r="D109" s="60">
        <v>1560</v>
      </c>
      <c r="E109" s="59" t="s">
        <v>207</v>
      </c>
      <c r="F109" s="59" t="s">
        <v>203</v>
      </c>
      <c r="G109" s="59"/>
    </row>
    <row r="110" spans="1:7">
      <c r="A110" s="66" t="s">
        <v>426</v>
      </c>
      <c r="B110" s="59" t="s">
        <v>427</v>
      </c>
      <c r="C110" s="59" t="s">
        <v>212</v>
      </c>
      <c r="D110" s="60">
        <v>29836</v>
      </c>
      <c r="E110" s="59" t="s">
        <v>160</v>
      </c>
      <c r="F110" s="59" t="s">
        <v>196</v>
      </c>
      <c r="G110" s="59"/>
    </row>
    <row r="111" spans="1:7">
      <c r="A111" s="66" t="s">
        <v>428</v>
      </c>
      <c r="B111" s="59" t="s">
        <v>429</v>
      </c>
      <c r="C111" s="59" t="s">
        <v>215</v>
      </c>
      <c r="D111" s="60">
        <v>947</v>
      </c>
      <c r="E111" s="59" t="s">
        <v>160</v>
      </c>
      <c r="F111" s="59" t="s">
        <v>203</v>
      </c>
      <c r="G111" s="59"/>
    </row>
    <row r="112" spans="1:7">
      <c r="A112" s="66" t="s">
        <v>430</v>
      </c>
      <c r="B112" s="59" t="s">
        <v>431</v>
      </c>
      <c r="C112" s="59" t="s">
        <v>221</v>
      </c>
      <c r="D112" s="60">
        <v>64</v>
      </c>
      <c r="E112" s="59" t="s">
        <v>228</v>
      </c>
      <c r="F112" s="59"/>
      <c r="G112" s="59"/>
    </row>
    <row r="113" spans="1:7">
      <c r="A113" s="66" t="s">
        <v>432</v>
      </c>
      <c r="B113" s="59" t="s">
        <v>433</v>
      </c>
      <c r="C113" s="59" t="s">
        <v>227</v>
      </c>
      <c r="D113" s="60">
        <v>19815</v>
      </c>
      <c r="E113" s="59" t="s">
        <v>160</v>
      </c>
      <c r="F113" s="59" t="s">
        <v>370</v>
      </c>
      <c r="G113" s="59"/>
    </row>
    <row r="114" spans="1:7">
      <c r="A114" s="66" t="s">
        <v>434</v>
      </c>
      <c r="B114" s="59" t="s">
        <v>435</v>
      </c>
      <c r="C114" s="59" t="s">
        <v>215</v>
      </c>
      <c r="D114" s="60">
        <v>6055</v>
      </c>
      <c r="E114" s="59" t="s">
        <v>160</v>
      </c>
      <c r="F114" s="59" t="s">
        <v>203</v>
      </c>
      <c r="G114" s="59"/>
    </row>
    <row r="115" spans="1:7">
      <c r="A115" s="66" t="s">
        <v>436</v>
      </c>
      <c r="B115" s="59" t="s">
        <v>437</v>
      </c>
      <c r="C115" s="59" t="s">
        <v>206</v>
      </c>
      <c r="D115" s="60">
        <v>1528</v>
      </c>
      <c r="E115" s="59" t="s">
        <v>207</v>
      </c>
      <c r="F115" s="59" t="s">
        <v>203</v>
      </c>
      <c r="G115" s="59"/>
    </row>
    <row r="116" spans="1:7">
      <c r="A116" s="66" t="s">
        <v>438</v>
      </c>
      <c r="B116" s="59" t="s">
        <v>439</v>
      </c>
      <c r="C116" s="59" t="s">
        <v>202</v>
      </c>
      <c r="D116" s="60">
        <v>7214</v>
      </c>
      <c r="E116" s="59" t="s">
        <v>160</v>
      </c>
      <c r="F116" s="59" t="s">
        <v>203</v>
      </c>
      <c r="G116" s="59"/>
    </row>
    <row r="117" spans="1:7">
      <c r="A117" s="66" t="s">
        <v>440</v>
      </c>
      <c r="B117" s="59" t="s">
        <v>441</v>
      </c>
      <c r="C117" s="59" t="s">
        <v>234</v>
      </c>
      <c r="D117" s="60">
        <v>17656</v>
      </c>
      <c r="E117" s="59" t="s">
        <v>207</v>
      </c>
      <c r="F117" s="59" t="s">
        <v>203</v>
      </c>
      <c r="G117" s="59"/>
    </row>
    <row r="118" spans="1:7">
      <c r="A118" s="66" t="s">
        <v>442</v>
      </c>
      <c r="B118" s="59" t="s">
        <v>443</v>
      </c>
      <c r="C118" s="59" t="s">
        <v>194</v>
      </c>
      <c r="D118" s="60">
        <v>11162</v>
      </c>
      <c r="E118" s="59" t="s">
        <v>228</v>
      </c>
      <c r="F118" s="59"/>
      <c r="G118" s="59" t="s">
        <v>444</v>
      </c>
    </row>
    <row r="119" spans="1:7">
      <c r="A119" s="66" t="s">
        <v>445</v>
      </c>
      <c r="B119" s="59" t="s">
        <v>446</v>
      </c>
      <c r="C119" s="59" t="s">
        <v>212</v>
      </c>
      <c r="D119" s="60">
        <v>6721</v>
      </c>
      <c r="E119" s="59" t="s">
        <v>228</v>
      </c>
      <c r="F119" s="59"/>
      <c r="G119" s="59"/>
    </row>
    <row r="120" spans="1:7">
      <c r="A120" s="66" t="s">
        <v>447</v>
      </c>
      <c r="B120" s="59" t="s">
        <v>448</v>
      </c>
      <c r="C120" s="59" t="s">
        <v>215</v>
      </c>
      <c r="D120" s="60">
        <v>5270</v>
      </c>
      <c r="E120" s="59" t="s">
        <v>207</v>
      </c>
      <c r="F120" s="59" t="s">
        <v>203</v>
      </c>
      <c r="G120" s="59"/>
    </row>
    <row r="121" spans="1:7">
      <c r="A121" s="66" t="s">
        <v>449</v>
      </c>
      <c r="B121" s="59" t="s">
        <v>450</v>
      </c>
      <c r="C121" s="59" t="s">
        <v>190</v>
      </c>
      <c r="D121" s="60">
        <v>7698</v>
      </c>
      <c r="E121" s="59" t="s">
        <v>160</v>
      </c>
      <c r="F121" s="59" t="s">
        <v>191</v>
      </c>
      <c r="G121" s="59"/>
    </row>
    <row r="122" spans="1:7">
      <c r="A122" s="66" t="s">
        <v>451</v>
      </c>
      <c r="B122" s="59" t="s">
        <v>452</v>
      </c>
      <c r="C122" s="59" t="s">
        <v>212</v>
      </c>
      <c r="D122" s="60">
        <v>7526</v>
      </c>
      <c r="E122" s="59" t="s">
        <v>160</v>
      </c>
      <c r="F122" s="59" t="s">
        <v>196</v>
      </c>
      <c r="G122" s="59"/>
    </row>
    <row r="123" spans="1:7">
      <c r="A123" s="66" t="s">
        <v>453</v>
      </c>
      <c r="B123" s="59" t="s">
        <v>206</v>
      </c>
      <c r="C123" s="59" t="s">
        <v>206</v>
      </c>
      <c r="D123" s="60">
        <v>4915</v>
      </c>
      <c r="E123" s="59" t="s">
        <v>160</v>
      </c>
      <c r="F123" s="59" t="s">
        <v>203</v>
      </c>
      <c r="G123" s="59"/>
    </row>
    <row r="124" spans="1:7">
      <c r="A124" s="66" t="s">
        <v>454</v>
      </c>
      <c r="B124" s="59" t="s">
        <v>455</v>
      </c>
      <c r="C124" s="59" t="s">
        <v>202</v>
      </c>
      <c r="D124" s="60">
        <v>746</v>
      </c>
      <c r="E124" s="59" t="s">
        <v>160</v>
      </c>
      <c r="F124" s="59" t="s">
        <v>203</v>
      </c>
      <c r="G124" s="59" t="s">
        <v>456</v>
      </c>
    </row>
    <row r="125" spans="1:7">
      <c r="A125" s="66" t="s">
        <v>457</v>
      </c>
      <c r="B125" s="59" t="s">
        <v>458</v>
      </c>
      <c r="C125" s="59" t="s">
        <v>190</v>
      </c>
      <c r="D125" s="60">
        <v>14758</v>
      </c>
      <c r="E125" s="59" t="s">
        <v>160</v>
      </c>
      <c r="F125" s="59" t="s">
        <v>191</v>
      </c>
      <c r="G125" s="59"/>
    </row>
    <row r="126" spans="1:7">
      <c r="A126" s="66" t="s">
        <v>459</v>
      </c>
      <c r="B126" s="59" t="s">
        <v>460</v>
      </c>
      <c r="C126" s="59" t="s">
        <v>190</v>
      </c>
      <c r="D126" s="60">
        <v>10587</v>
      </c>
      <c r="E126" s="59" t="s">
        <v>160</v>
      </c>
      <c r="F126" s="59" t="s">
        <v>191</v>
      </c>
      <c r="G126" s="59"/>
    </row>
    <row r="127" spans="1:7">
      <c r="A127" s="66" t="s">
        <v>461</v>
      </c>
      <c r="B127" s="59" t="s">
        <v>462</v>
      </c>
      <c r="C127" s="59" t="s">
        <v>227</v>
      </c>
      <c r="D127" s="60">
        <v>2658</v>
      </c>
      <c r="E127" s="59" t="s">
        <v>160</v>
      </c>
      <c r="F127" s="59" t="s">
        <v>203</v>
      </c>
      <c r="G127" s="59"/>
    </row>
    <row r="128" spans="1:7">
      <c r="A128" s="66" t="s">
        <v>463</v>
      </c>
      <c r="B128" s="59" t="s">
        <v>464</v>
      </c>
      <c r="C128" s="59" t="s">
        <v>227</v>
      </c>
      <c r="D128" s="60">
        <v>6870</v>
      </c>
      <c r="E128" s="59" t="s">
        <v>160</v>
      </c>
      <c r="F128" s="59" t="s">
        <v>203</v>
      </c>
      <c r="G128" s="59"/>
    </row>
    <row r="129" spans="1:7">
      <c r="A129" s="66" t="s">
        <v>465</v>
      </c>
      <c r="B129" s="59" t="s">
        <v>466</v>
      </c>
      <c r="C129" s="59" t="s">
        <v>249</v>
      </c>
      <c r="D129" s="60">
        <v>13647</v>
      </c>
      <c r="E129" s="59" t="s">
        <v>195</v>
      </c>
      <c r="F129" s="59" t="s">
        <v>191</v>
      </c>
      <c r="G129" s="59" t="s">
        <v>222</v>
      </c>
    </row>
    <row r="130" spans="1:7">
      <c r="A130" s="66" t="s">
        <v>467</v>
      </c>
      <c r="B130" s="59" t="s">
        <v>468</v>
      </c>
      <c r="C130" s="59" t="s">
        <v>215</v>
      </c>
      <c r="D130" s="60">
        <v>3314</v>
      </c>
      <c r="E130" s="59" t="s">
        <v>207</v>
      </c>
      <c r="F130" s="59" t="s">
        <v>203</v>
      </c>
      <c r="G130" s="59"/>
    </row>
    <row r="131" spans="1:7">
      <c r="A131" s="66" t="s">
        <v>469</v>
      </c>
      <c r="B131" s="59" t="s">
        <v>470</v>
      </c>
      <c r="C131" s="59" t="s">
        <v>212</v>
      </c>
      <c r="D131" s="60">
        <v>67153</v>
      </c>
      <c r="E131" s="59" t="s">
        <v>160</v>
      </c>
      <c r="F131" s="59" t="s">
        <v>196</v>
      </c>
      <c r="G131" s="59"/>
    </row>
    <row r="132" spans="1:7">
      <c r="A132" s="66" t="s">
        <v>471</v>
      </c>
      <c r="B132" s="59" t="s">
        <v>472</v>
      </c>
      <c r="C132" s="59" t="s">
        <v>234</v>
      </c>
      <c r="D132" s="60">
        <v>354</v>
      </c>
      <c r="E132" s="59" t="s">
        <v>160</v>
      </c>
      <c r="F132" s="59" t="s">
        <v>203</v>
      </c>
      <c r="G132" s="59"/>
    </row>
    <row r="133" spans="1:7">
      <c r="A133" s="66" t="s">
        <v>473</v>
      </c>
      <c r="B133" s="59" t="s">
        <v>474</v>
      </c>
      <c r="C133" s="59" t="s">
        <v>234</v>
      </c>
      <c r="D133" s="60">
        <v>721</v>
      </c>
      <c r="E133" s="59" t="s">
        <v>160</v>
      </c>
      <c r="F133" s="59" t="s">
        <v>203</v>
      </c>
      <c r="G133" s="59"/>
    </row>
    <row r="134" spans="1:7">
      <c r="A134" s="66" t="s">
        <v>475</v>
      </c>
      <c r="B134" s="59" t="s">
        <v>476</v>
      </c>
      <c r="C134" s="59" t="s">
        <v>190</v>
      </c>
      <c r="D134" s="60">
        <v>24130</v>
      </c>
      <c r="E134" s="59" t="s">
        <v>228</v>
      </c>
      <c r="F134" s="59"/>
      <c r="G134" s="59" t="s">
        <v>477</v>
      </c>
    </row>
    <row r="135" spans="1:7">
      <c r="A135" s="66" t="s">
        <v>478</v>
      </c>
      <c r="B135" s="59" t="s">
        <v>479</v>
      </c>
      <c r="C135" s="59" t="s">
        <v>202</v>
      </c>
      <c r="D135" s="60">
        <v>1900</v>
      </c>
      <c r="E135" s="59" t="s">
        <v>207</v>
      </c>
      <c r="F135" s="59" t="s">
        <v>203</v>
      </c>
      <c r="G135" s="59"/>
    </row>
    <row r="136" spans="1:7">
      <c r="A136" s="66" t="s">
        <v>480</v>
      </c>
      <c r="B136" s="59" t="s">
        <v>481</v>
      </c>
      <c r="C136" s="59" t="s">
        <v>245</v>
      </c>
      <c r="D136" s="60">
        <v>11285</v>
      </c>
      <c r="E136" s="59" t="s">
        <v>160</v>
      </c>
      <c r="F136" s="59" t="s">
        <v>191</v>
      </c>
      <c r="G136" s="59"/>
    </row>
    <row r="137" spans="1:7">
      <c r="A137" s="66" t="s">
        <v>482</v>
      </c>
      <c r="B137" s="59" t="s">
        <v>483</v>
      </c>
      <c r="C137" s="59" t="s">
        <v>227</v>
      </c>
      <c r="D137" s="60">
        <v>19880</v>
      </c>
      <c r="E137" s="59" t="s">
        <v>228</v>
      </c>
      <c r="F137" s="59"/>
      <c r="G137" s="59"/>
    </row>
    <row r="138" spans="1:7">
      <c r="A138" s="66" t="s">
        <v>484</v>
      </c>
      <c r="B138" s="59" t="s">
        <v>485</v>
      </c>
      <c r="C138" s="59" t="s">
        <v>206</v>
      </c>
      <c r="D138" s="60">
        <v>2573</v>
      </c>
      <c r="E138" s="59" t="s">
        <v>160</v>
      </c>
      <c r="F138" s="59" t="s">
        <v>203</v>
      </c>
      <c r="G138" s="59"/>
    </row>
    <row r="139" spans="1:7">
      <c r="A139" s="66" t="s">
        <v>486</v>
      </c>
      <c r="B139" s="59" t="s">
        <v>487</v>
      </c>
      <c r="C139" s="59" t="s">
        <v>194</v>
      </c>
      <c r="D139" s="60">
        <v>14856</v>
      </c>
      <c r="E139" s="59" t="s">
        <v>195</v>
      </c>
      <c r="F139" s="59" t="s">
        <v>196</v>
      </c>
      <c r="G139" s="59"/>
    </row>
    <row r="140" spans="1:7">
      <c r="A140" s="66" t="s">
        <v>488</v>
      </c>
      <c r="B140" s="59" t="s">
        <v>489</v>
      </c>
      <c r="C140" s="59" t="s">
        <v>206</v>
      </c>
      <c r="D140" s="60">
        <v>37720</v>
      </c>
      <c r="E140" s="59" t="s">
        <v>228</v>
      </c>
      <c r="F140" s="59"/>
      <c r="G140" s="59"/>
    </row>
    <row r="141" spans="1:7">
      <c r="A141" s="66" t="s">
        <v>490</v>
      </c>
      <c r="B141" s="59" t="s">
        <v>491</v>
      </c>
      <c r="C141" s="59" t="s">
        <v>227</v>
      </c>
      <c r="D141" s="60">
        <v>6008</v>
      </c>
      <c r="E141" s="59" t="s">
        <v>160</v>
      </c>
      <c r="F141" s="59" t="s">
        <v>191</v>
      </c>
      <c r="G141" s="59"/>
    </row>
    <row r="142" spans="1:7">
      <c r="A142" s="66" t="s">
        <v>492</v>
      </c>
      <c r="B142" s="59" t="s">
        <v>493</v>
      </c>
      <c r="C142" s="59" t="s">
        <v>194</v>
      </c>
      <c r="D142" s="60">
        <v>19249</v>
      </c>
      <c r="E142" s="59" t="s">
        <v>195</v>
      </c>
      <c r="F142" s="59" t="s">
        <v>196</v>
      </c>
      <c r="G142" s="59"/>
    </row>
    <row r="143" spans="1:7">
      <c r="A143" s="66" t="s">
        <v>494</v>
      </c>
      <c r="B143" s="59" t="s">
        <v>495</v>
      </c>
      <c r="C143" s="59" t="s">
        <v>227</v>
      </c>
      <c r="D143" s="60">
        <v>4335</v>
      </c>
      <c r="E143" s="59" t="s">
        <v>160</v>
      </c>
      <c r="F143" s="59" t="s">
        <v>203</v>
      </c>
      <c r="G143" s="59"/>
    </row>
    <row r="144" spans="1:7">
      <c r="A144" s="66" t="s">
        <v>496</v>
      </c>
      <c r="B144" s="59" t="s">
        <v>497</v>
      </c>
      <c r="C144" s="59" t="s">
        <v>194</v>
      </c>
      <c r="D144" s="60">
        <v>19744</v>
      </c>
      <c r="E144" s="59" t="s">
        <v>228</v>
      </c>
      <c r="F144" s="59"/>
      <c r="G144" s="59"/>
    </row>
    <row r="145" spans="1:7">
      <c r="A145" s="66" t="s">
        <v>498</v>
      </c>
      <c r="B145" s="59" t="s">
        <v>499</v>
      </c>
      <c r="C145" s="59" t="s">
        <v>190</v>
      </c>
      <c r="D145" s="60">
        <v>10142</v>
      </c>
      <c r="E145" s="59" t="s">
        <v>228</v>
      </c>
      <c r="F145" s="59"/>
      <c r="G145" s="59"/>
    </row>
    <row r="146" spans="1:7">
      <c r="A146" s="66" t="s">
        <v>500</v>
      </c>
      <c r="B146" s="59" t="s">
        <v>501</v>
      </c>
      <c r="C146" s="59" t="s">
        <v>215</v>
      </c>
      <c r="D146" s="60">
        <v>2069</v>
      </c>
      <c r="E146" s="59" t="s">
        <v>207</v>
      </c>
      <c r="F146" s="59" t="s">
        <v>203</v>
      </c>
      <c r="G146" s="59"/>
    </row>
    <row r="147" spans="1:7">
      <c r="A147" s="66" t="s">
        <v>502</v>
      </c>
      <c r="B147" s="59" t="s">
        <v>503</v>
      </c>
      <c r="C147" s="59" t="s">
        <v>212</v>
      </c>
      <c r="D147" s="60">
        <v>13848</v>
      </c>
      <c r="E147" s="59" t="s">
        <v>228</v>
      </c>
      <c r="F147" s="59"/>
      <c r="G147" s="59"/>
    </row>
    <row r="148" spans="1:7">
      <c r="A148" s="66" t="s">
        <v>504</v>
      </c>
      <c r="B148" s="59" t="s">
        <v>505</v>
      </c>
      <c r="C148" s="59" t="s">
        <v>190</v>
      </c>
      <c r="D148" s="60">
        <v>13829</v>
      </c>
      <c r="E148" s="59" t="s">
        <v>195</v>
      </c>
      <c r="F148" s="59" t="s">
        <v>191</v>
      </c>
      <c r="G148" s="59"/>
    </row>
    <row r="149" spans="1:7">
      <c r="A149" s="66" t="s">
        <v>506</v>
      </c>
      <c r="B149" s="59" t="s">
        <v>507</v>
      </c>
      <c r="C149" s="59" t="s">
        <v>190</v>
      </c>
      <c r="D149" s="60">
        <v>11895</v>
      </c>
      <c r="E149" s="59" t="s">
        <v>228</v>
      </c>
      <c r="F149" s="59"/>
      <c r="G149" s="59" t="s">
        <v>508</v>
      </c>
    </row>
    <row r="150" spans="1:7">
      <c r="A150" s="66" t="s">
        <v>509</v>
      </c>
      <c r="B150" s="59" t="s">
        <v>510</v>
      </c>
      <c r="C150" s="59" t="s">
        <v>227</v>
      </c>
      <c r="D150" s="60">
        <v>8394</v>
      </c>
      <c r="E150" s="59" t="s">
        <v>160</v>
      </c>
      <c r="F150" s="59" t="s">
        <v>203</v>
      </c>
      <c r="G150" s="59"/>
    </row>
    <row r="151" spans="1:7">
      <c r="A151" s="66" t="s">
        <v>511</v>
      </c>
      <c r="B151" s="59" t="s">
        <v>512</v>
      </c>
      <c r="C151" s="59" t="s">
        <v>202</v>
      </c>
      <c r="D151" s="60">
        <v>3016</v>
      </c>
      <c r="E151" s="59" t="s">
        <v>207</v>
      </c>
      <c r="F151" s="59" t="s">
        <v>203</v>
      </c>
      <c r="G151" s="59"/>
    </row>
    <row r="152" spans="1:7">
      <c r="A152" s="66" t="s">
        <v>513</v>
      </c>
      <c r="B152" s="59" t="s">
        <v>514</v>
      </c>
      <c r="C152" s="59" t="s">
        <v>212</v>
      </c>
      <c r="D152" s="60">
        <v>87954</v>
      </c>
      <c r="E152" s="59" t="s">
        <v>160</v>
      </c>
      <c r="F152" s="59" t="s">
        <v>218</v>
      </c>
      <c r="G152" s="59"/>
    </row>
    <row r="153" spans="1:7">
      <c r="A153" s="66" t="s">
        <v>515</v>
      </c>
      <c r="B153" s="59" t="s">
        <v>516</v>
      </c>
      <c r="C153" s="59" t="s">
        <v>202</v>
      </c>
      <c r="D153" s="60">
        <v>5707</v>
      </c>
      <c r="E153" s="59" t="s">
        <v>207</v>
      </c>
      <c r="F153" s="59" t="s">
        <v>203</v>
      </c>
      <c r="G153" s="59"/>
    </row>
    <row r="154" spans="1:7">
      <c r="A154" s="66" t="s">
        <v>517</v>
      </c>
      <c r="B154" s="59" t="s">
        <v>518</v>
      </c>
      <c r="C154" s="59" t="s">
        <v>227</v>
      </c>
      <c r="D154" s="60">
        <v>11033</v>
      </c>
      <c r="E154" s="59" t="s">
        <v>160</v>
      </c>
      <c r="F154" s="59" t="s">
        <v>203</v>
      </c>
      <c r="G154" s="59"/>
    </row>
    <row r="155" spans="1:7">
      <c r="A155" s="66" t="s">
        <v>519</v>
      </c>
      <c r="B155" s="59" t="s">
        <v>520</v>
      </c>
      <c r="C155" s="59" t="s">
        <v>202</v>
      </c>
      <c r="D155" s="60">
        <v>5064</v>
      </c>
      <c r="E155" s="59" t="s">
        <v>160</v>
      </c>
      <c r="F155" s="59" t="s">
        <v>203</v>
      </c>
      <c r="G155" s="59" t="s">
        <v>521</v>
      </c>
    </row>
    <row r="156" spans="1:7">
      <c r="A156" s="66" t="s">
        <v>522</v>
      </c>
      <c r="B156" s="59" t="s">
        <v>523</v>
      </c>
      <c r="C156" s="59" t="s">
        <v>227</v>
      </c>
      <c r="D156" s="60">
        <v>43646</v>
      </c>
      <c r="E156" s="59" t="s">
        <v>160</v>
      </c>
      <c r="F156" s="59" t="s">
        <v>203</v>
      </c>
      <c r="G156" s="59"/>
    </row>
    <row r="157" spans="1:7">
      <c r="A157" s="66" t="s">
        <v>524</v>
      </c>
      <c r="B157" s="59" t="s">
        <v>525</v>
      </c>
      <c r="C157" s="59" t="s">
        <v>234</v>
      </c>
      <c r="D157" s="60">
        <v>1860</v>
      </c>
      <c r="E157" s="59" t="s">
        <v>207</v>
      </c>
      <c r="F157" s="59" t="s">
        <v>203</v>
      </c>
      <c r="G157" s="59"/>
    </row>
    <row r="158" spans="1:7">
      <c r="A158" s="66" t="s">
        <v>526</v>
      </c>
      <c r="B158" s="59" t="s">
        <v>527</v>
      </c>
      <c r="C158" s="59" t="s">
        <v>194</v>
      </c>
      <c r="D158" s="60">
        <v>34074</v>
      </c>
      <c r="E158" s="59" t="s">
        <v>195</v>
      </c>
      <c r="F158" s="59" t="s">
        <v>196</v>
      </c>
      <c r="G158" s="59"/>
    </row>
    <row r="159" spans="1:7">
      <c r="A159" s="66" t="s">
        <v>528</v>
      </c>
      <c r="B159" s="59" t="s">
        <v>529</v>
      </c>
      <c r="C159" s="59" t="s">
        <v>234</v>
      </c>
      <c r="D159" s="60">
        <v>734</v>
      </c>
      <c r="E159" s="59" t="s">
        <v>207</v>
      </c>
      <c r="F159" s="59" t="s">
        <v>203</v>
      </c>
      <c r="G159" s="59"/>
    </row>
    <row r="160" spans="1:7">
      <c r="A160" s="66" t="s">
        <v>530</v>
      </c>
      <c r="B160" s="59" t="s">
        <v>531</v>
      </c>
      <c r="C160" s="59" t="s">
        <v>194</v>
      </c>
      <c r="D160" s="60">
        <v>6855</v>
      </c>
      <c r="E160" s="59" t="s">
        <v>195</v>
      </c>
      <c r="F160" s="59" t="s">
        <v>196</v>
      </c>
      <c r="G160" s="59"/>
    </row>
    <row r="161" spans="1:7">
      <c r="A161" s="66" t="s">
        <v>532</v>
      </c>
      <c r="B161" s="59" t="s">
        <v>533</v>
      </c>
      <c r="C161" s="59" t="s">
        <v>194</v>
      </c>
      <c r="D161" s="60">
        <v>10139</v>
      </c>
      <c r="E161" s="59" t="s">
        <v>228</v>
      </c>
      <c r="F161" s="59"/>
      <c r="G161" s="59"/>
    </row>
    <row r="162" spans="1:7">
      <c r="A162" s="66" t="s">
        <v>534</v>
      </c>
      <c r="B162" s="59" t="s">
        <v>535</v>
      </c>
      <c r="C162" s="59" t="s">
        <v>206</v>
      </c>
      <c r="D162" s="60">
        <v>15632</v>
      </c>
      <c r="E162" s="59" t="s">
        <v>207</v>
      </c>
      <c r="F162" s="59" t="s">
        <v>203</v>
      </c>
      <c r="G162" s="59"/>
    </row>
    <row r="163" spans="1:7">
      <c r="A163" s="66" t="s">
        <v>536</v>
      </c>
      <c r="B163" s="59" t="s">
        <v>537</v>
      </c>
      <c r="C163" s="59" t="s">
        <v>194</v>
      </c>
      <c r="D163" s="60">
        <v>113608</v>
      </c>
      <c r="E163" s="59" t="s">
        <v>160</v>
      </c>
      <c r="F163" s="59" t="s">
        <v>203</v>
      </c>
      <c r="G163" s="59"/>
    </row>
    <row r="164" spans="1:7">
      <c r="A164" s="66" t="s">
        <v>538</v>
      </c>
      <c r="B164" s="59" t="s">
        <v>539</v>
      </c>
      <c r="C164" s="59" t="s">
        <v>206</v>
      </c>
      <c r="D164" s="60">
        <v>20871</v>
      </c>
      <c r="E164" s="59" t="s">
        <v>207</v>
      </c>
      <c r="F164" s="59" t="s">
        <v>203</v>
      </c>
      <c r="G164" s="59"/>
    </row>
    <row r="165" spans="1:7">
      <c r="A165" s="66" t="s">
        <v>540</v>
      </c>
      <c r="B165" s="59" t="s">
        <v>541</v>
      </c>
      <c r="C165" s="59" t="s">
        <v>227</v>
      </c>
      <c r="D165" s="60">
        <v>11835</v>
      </c>
      <c r="E165" s="59" t="s">
        <v>231</v>
      </c>
      <c r="F165" s="59" t="s">
        <v>203</v>
      </c>
      <c r="G165" s="59"/>
    </row>
    <row r="166" spans="1:7">
      <c r="A166" s="66" t="s">
        <v>542</v>
      </c>
      <c r="B166" s="59" t="s">
        <v>543</v>
      </c>
      <c r="C166" s="59" t="s">
        <v>212</v>
      </c>
      <c r="D166" s="60">
        <v>100891</v>
      </c>
      <c r="E166" s="59" t="s">
        <v>160</v>
      </c>
      <c r="F166" s="59" t="s">
        <v>196</v>
      </c>
      <c r="G166" s="59"/>
    </row>
    <row r="167" spans="1:7">
      <c r="A167" s="66" t="s">
        <v>544</v>
      </c>
      <c r="B167" s="59" t="s">
        <v>545</v>
      </c>
      <c r="C167" s="59" t="s">
        <v>212</v>
      </c>
      <c r="D167" s="60">
        <v>12951</v>
      </c>
      <c r="E167" s="59" t="s">
        <v>228</v>
      </c>
      <c r="F167" s="59"/>
      <c r="G167" s="59" t="s">
        <v>546</v>
      </c>
    </row>
    <row r="168" spans="1:7">
      <c r="A168" s="66" t="s">
        <v>547</v>
      </c>
      <c r="B168" s="59" t="s">
        <v>548</v>
      </c>
      <c r="C168" s="59" t="s">
        <v>194</v>
      </c>
      <c r="D168" s="60">
        <v>64712</v>
      </c>
      <c r="E168" s="59" t="s">
        <v>160</v>
      </c>
      <c r="F168" s="59" t="s">
        <v>196</v>
      </c>
      <c r="G168" s="59"/>
    </row>
    <row r="169" spans="1:7">
      <c r="A169" s="66" t="s">
        <v>549</v>
      </c>
      <c r="B169" s="59" t="s">
        <v>550</v>
      </c>
      <c r="C169" s="59" t="s">
        <v>212</v>
      </c>
      <c r="D169" s="60">
        <v>5354</v>
      </c>
      <c r="E169" s="59" t="s">
        <v>160</v>
      </c>
      <c r="F169" s="59" t="s">
        <v>196</v>
      </c>
      <c r="G169" s="59"/>
    </row>
    <row r="170" spans="1:7">
      <c r="A170" s="66" t="s">
        <v>551</v>
      </c>
      <c r="B170" s="59" t="s">
        <v>552</v>
      </c>
      <c r="C170" s="59" t="s">
        <v>199</v>
      </c>
      <c r="D170" s="60">
        <v>23816</v>
      </c>
      <c r="E170" s="59" t="s">
        <v>228</v>
      </c>
      <c r="F170" s="59"/>
      <c r="G170" s="59"/>
    </row>
    <row r="171" spans="1:7">
      <c r="A171" s="66" t="s">
        <v>553</v>
      </c>
      <c r="B171" s="59" t="s">
        <v>554</v>
      </c>
      <c r="C171" s="59" t="s">
        <v>212</v>
      </c>
      <c r="D171" s="60">
        <v>20233</v>
      </c>
      <c r="E171" s="59" t="s">
        <v>228</v>
      </c>
      <c r="F171" s="59"/>
      <c r="G171" s="59"/>
    </row>
    <row r="172" spans="1:7">
      <c r="A172" s="66" t="s">
        <v>555</v>
      </c>
      <c r="B172" s="59" t="s">
        <v>556</v>
      </c>
      <c r="C172" s="59" t="s">
        <v>190</v>
      </c>
      <c r="D172" s="60">
        <v>5291</v>
      </c>
      <c r="E172" s="59" t="s">
        <v>195</v>
      </c>
      <c r="F172" s="59" t="s">
        <v>191</v>
      </c>
      <c r="G172" s="59"/>
    </row>
    <row r="173" spans="1:7">
      <c r="A173" s="66" t="s">
        <v>557</v>
      </c>
      <c r="B173" s="59" t="s">
        <v>558</v>
      </c>
      <c r="C173" s="59" t="s">
        <v>194</v>
      </c>
      <c r="D173" s="60">
        <v>40971</v>
      </c>
      <c r="E173" s="59" t="s">
        <v>160</v>
      </c>
      <c r="F173" s="59" t="s">
        <v>203</v>
      </c>
      <c r="G173" s="59"/>
    </row>
    <row r="174" spans="1:7">
      <c r="A174" s="66" t="s">
        <v>559</v>
      </c>
      <c r="B174" s="59" t="s">
        <v>560</v>
      </c>
      <c r="C174" s="59" t="s">
        <v>190</v>
      </c>
      <c r="D174" s="60">
        <v>25713</v>
      </c>
      <c r="E174" s="59" t="s">
        <v>195</v>
      </c>
      <c r="F174" s="59" t="s">
        <v>191</v>
      </c>
      <c r="G174" s="59"/>
    </row>
    <row r="175" spans="1:7">
      <c r="A175" s="66" t="s">
        <v>561</v>
      </c>
      <c r="B175" s="59" t="s">
        <v>562</v>
      </c>
      <c r="C175" s="59" t="s">
        <v>249</v>
      </c>
      <c r="D175" s="60">
        <v>15468</v>
      </c>
      <c r="E175" s="59" t="s">
        <v>195</v>
      </c>
      <c r="F175" s="59" t="s">
        <v>191</v>
      </c>
      <c r="G175" s="59" t="s">
        <v>222</v>
      </c>
    </row>
    <row r="176" spans="1:7">
      <c r="A176" s="66" t="s">
        <v>563</v>
      </c>
      <c r="B176" s="59" t="s">
        <v>564</v>
      </c>
      <c r="C176" s="59" t="s">
        <v>190</v>
      </c>
      <c r="D176" s="60">
        <v>6589</v>
      </c>
      <c r="E176" s="59" t="s">
        <v>195</v>
      </c>
      <c r="F176" s="59" t="s">
        <v>191</v>
      </c>
      <c r="G176" s="59"/>
    </row>
    <row r="177" spans="1:7">
      <c r="A177" s="66" t="s">
        <v>565</v>
      </c>
      <c r="B177" s="59" t="s">
        <v>566</v>
      </c>
      <c r="C177" s="59" t="s">
        <v>194</v>
      </c>
      <c r="D177" s="60">
        <v>10546</v>
      </c>
      <c r="E177" s="59" t="s">
        <v>195</v>
      </c>
      <c r="F177" s="59" t="s">
        <v>196</v>
      </c>
      <c r="G177" s="59"/>
    </row>
    <row r="178" spans="1:7">
      <c r="A178" s="66" t="s">
        <v>567</v>
      </c>
      <c r="B178" s="59" t="s">
        <v>568</v>
      </c>
      <c r="C178" s="59" t="s">
        <v>245</v>
      </c>
      <c r="D178" s="60">
        <v>13072</v>
      </c>
      <c r="E178" s="59" t="s">
        <v>195</v>
      </c>
      <c r="F178" s="59" t="s">
        <v>196</v>
      </c>
      <c r="G178" s="59"/>
    </row>
    <row r="179" spans="1:7">
      <c r="A179" s="66" t="s">
        <v>569</v>
      </c>
      <c r="B179" s="59" t="s">
        <v>570</v>
      </c>
      <c r="C179" s="59" t="s">
        <v>194</v>
      </c>
      <c r="D179" s="60">
        <v>65399</v>
      </c>
      <c r="E179" s="59" t="s">
        <v>160</v>
      </c>
      <c r="F179" s="59" t="s">
        <v>196</v>
      </c>
      <c r="G179" s="59"/>
    </row>
    <row r="180" spans="1:7">
      <c r="A180" s="66" t="s">
        <v>571</v>
      </c>
      <c r="B180" s="59" t="s">
        <v>572</v>
      </c>
      <c r="C180" s="59" t="s">
        <v>245</v>
      </c>
      <c r="D180" s="60">
        <v>13393</v>
      </c>
      <c r="E180" s="59" t="s">
        <v>195</v>
      </c>
      <c r="F180" s="59" t="s">
        <v>196</v>
      </c>
      <c r="G180" s="59"/>
    </row>
    <row r="181" spans="1:7">
      <c r="A181" s="66" t="s">
        <v>573</v>
      </c>
      <c r="B181" s="59" t="s">
        <v>574</v>
      </c>
      <c r="C181" s="59" t="s">
        <v>194</v>
      </c>
      <c r="D181" s="60">
        <v>29155</v>
      </c>
      <c r="E181" s="59" t="s">
        <v>160</v>
      </c>
      <c r="F181" s="59" t="s">
        <v>196</v>
      </c>
      <c r="G181" s="59"/>
    </row>
    <row r="182" spans="1:7">
      <c r="A182" s="66" t="s">
        <v>575</v>
      </c>
      <c r="B182" s="59" t="s">
        <v>576</v>
      </c>
      <c r="C182" s="59" t="s">
        <v>227</v>
      </c>
      <c r="D182" s="60">
        <v>6286</v>
      </c>
      <c r="E182" s="59" t="s">
        <v>160</v>
      </c>
      <c r="F182" s="59" t="s">
        <v>191</v>
      </c>
      <c r="G182" s="59"/>
    </row>
    <row r="183" spans="1:7">
      <c r="A183" s="66" t="s">
        <v>577</v>
      </c>
      <c r="B183" s="59" t="s">
        <v>578</v>
      </c>
      <c r="C183" s="59" t="s">
        <v>212</v>
      </c>
      <c r="D183" s="60">
        <v>6699</v>
      </c>
      <c r="E183" s="59" t="s">
        <v>228</v>
      </c>
      <c r="F183" s="59"/>
      <c r="G183" s="59"/>
    </row>
    <row r="184" spans="1:7">
      <c r="A184" s="66" t="s">
        <v>579</v>
      </c>
      <c r="B184" s="59" t="s">
        <v>580</v>
      </c>
      <c r="C184" s="59" t="s">
        <v>212</v>
      </c>
      <c r="D184" s="60">
        <v>53241</v>
      </c>
      <c r="E184" s="59" t="s">
        <v>160</v>
      </c>
      <c r="F184" s="59" t="s">
        <v>218</v>
      </c>
      <c r="G184" s="59"/>
    </row>
    <row r="185" spans="1:7">
      <c r="A185" s="66" t="s">
        <v>581</v>
      </c>
      <c r="B185" s="59" t="s">
        <v>582</v>
      </c>
      <c r="C185" s="59" t="s">
        <v>190</v>
      </c>
      <c r="D185" s="60">
        <v>24376</v>
      </c>
      <c r="E185" s="59" t="s">
        <v>228</v>
      </c>
      <c r="F185" s="59"/>
      <c r="G185" s="59" t="s">
        <v>583</v>
      </c>
    </row>
    <row r="186" spans="1:7">
      <c r="A186" s="66" t="s">
        <v>584</v>
      </c>
      <c r="B186" s="59" t="s">
        <v>585</v>
      </c>
      <c r="C186" s="59" t="s">
        <v>215</v>
      </c>
      <c r="D186" s="60">
        <v>388</v>
      </c>
      <c r="E186" s="59" t="s">
        <v>207</v>
      </c>
      <c r="F186" s="59" t="s">
        <v>203</v>
      </c>
      <c r="G186" s="59"/>
    </row>
    <row r="187" spans="1:7">
      <c r="A187" s="66" t="s">
        <v>586</v>
      </c>
      <c r="B187" s="59" t="s">
        <v>587</v>
      </c>
      <c r="C187" s="59" t="s">
        <v>212</v>
      </c>
      <c r="D187" s="60">
        <v>9837</v>
      </c>
      <c r="E187" s="59" t="s">
        <v>228</v>
      </c>
      <c r="F187" s="59"/>
      <c r="G187" s="59"/>
    </row>
    <row r="188" spans="1:7">
      <c r="A188" s="66" t="s">
        <v>588</v>
      </c>
      <c r="B188" s="59" t="s">
        <v>589</v>
      </c>
      <c r="C188" s="59" t="s">
        <v>227</v>
      </c>
      <c r="D188" s="60">
        <v>30196</v>
      </c>
      <c r="E188" s="59" t="s">
        <v>160</v>
      </c>
      <c r="F188" s="59" t="s">
        <v>191</v>
      </c>
      <c r="G188" s="59"/>
    </row>
    <row r="189" spans="1:7">
      <c r="A189" s="66" t="s">
        <v>590</v>
      </c>
      <c r="B189" s="59" t="s">
        <v>591</v>
      </c>
      <c r="C189" s="59" t="s">
        <v>227</v>
      </c>
      <c r="D189" s="60">
        <v>13936</v>
      </c>
      <c r="E189" s="59" t="s">
        <v>160</v>
      </c>
      <c r="F189" s="59" t="s">
        <v>203</v>
      </c>
      <c r="G189" s="59"/>
    </row>
    <row r="190" spans="1:7">
      <c r="A190" s="66" t="s">
        <v>592</v>
      </c>
      <c r="B190" s="59" t="s">
        <v>593</v>
      </c>
      <c r="C190" s="59" t="s">
        <v>245</v>
      </c>
      <c r="D190" s="60">
        <v>8836</v>
      </c>
      <c r="E190" s="59" t="s">
        <v>195</v>
      </c>
      <c r="F190" s="59" t="s">
        <v>196</v>
      </c>
      <c r="G190" s="59"/>
    </row>
    <row r="191" spans="1:7">
      <c r="A191" s="66" t="s">
        <v>594</v>
      </c>
      <c r="B191" s="59" t="s">
        <v>595</v>
      </c>
      <c r="C191" s="59" t="s">
        <v>227</v>
      </c>
      <c r="D191" s="60">
        <v>3147</v>
      </c>
      <c r="E191" s="59" t="s">
        <v>160</v>
      </c>
      <c r="F191" s="59" t="s">
        <v>191</v>
      </c>
      <c r="G191" s="59"/>
    </row>
    <row r="192" spans="1:7">
      <c r="A192" s="66" t="s">
        <v>596</v>
      </c>
      <c r="B192" s="59" t="s">
        <v>597</v>
      </c>
      <c r="C192" s="59" t="s">
        <v>245</v>
      </c>
      <c r="D192" s="60">
        <v>28364</v>
      </c>
      <c r="E192" s="59" t="s">
        <v>195</v>
      </c>
      <c r="F192" s="59" t="s">
        <v>196</v>
      </c>
      <c r="G192" s="59"/>
    </row>
    <row r="193" spans="1:7">
      <c r="A193" s="66" t="s">
        <v>598</v>
      </c>
      <c r="B193" s="59" t="s">
        <v>599</v>
      </c>
      <c r="C193" s="59" t="s">
        <v>234</v>
      </c>
      <c r="D193" s="60">
        <v>115</v>
      </c>
      <c r="E193" s="59" t="s">
        <v>160</v>
      </c>
      <c r="F193" s="59" t="s">
        <v>203</v>
      </c>
      <c r="G193" s="59"/>
    </row>
    <row r="194" spans="1:7">
      <c r="A194" s="66" t="s">
        <v>600</v>
      </c>
      <c r="B194" s="59" t="s">
        <v>601</v>
      </c>
      <c r="C194" s="59" t="s">
        <v>206</v>
      </c>
      <c r="D194" s="60">
        <v>8090</v>
      </c>
      <c r="E194" s="59" t="s">
        <v>160</v>
      </c>
      <c r="F194" s="59" t="s">
        <v>203</v>
      </c>
      <c r="G194" s="59"/>
    </row>
    <row r="195" spans="1:7">
      <c r="A195" s="66" t="s">
        <v>602</v>
      </c>
      <c r="B195" s="59" t="s">
        <v>603</v>
      </c>
      <c r="C195" s="59" t="s">
        <v>234</v>
      </c>
      <c r="D195" s="60">
        <v>8463</v>
      </c>
      <c r="E195" s="59" t="s">
        <v>207</v>
      </c>
      <c r="F195" s="59" t="s">
        <v>203</v>
      </c>
      <c r="G195" s="59"/>
    </row>
    <row r="196" spans="1:7">
      <c r="A196" s="66" t="s">
        <v>604</v>
      </c>
      <c r="B196" s="59" t="s">
        <v>605</v>
      </c>
      <c r="C196" s="59" t="s">
        <v>202</v>
      </c>
      <c r="D196" s="60">
        <v>1085</v>
      </c>
      <c r="E196" s="59" t="s">
        <v>160</v>
      </c>
      <c r="F196" s="59" t="s">
        <v>203</v>
      </c>
      <c r="G196" s="59"/>
    </row>
    <row r="197" spans="1:7">
      <c r="A197" s="66" t="s">
        <v>606</v>
      </c>
      <c r="B197" s="59" t="s">
        <v>607</v>
      </c>
      <c r="C197" s="59" t="s">
        <v>206</v>
      </c>
      <c r="D197" s="60">
        <v>818</v>
      </c>
      <c r="E197" s="59" t="s">
        <v>207</v>
      </c>
      <c r="F197" s="59" t="s">
        <v>203</v>
      </c>
      <c r="G197" s="59"/>
    </row>
    <row r="198" spans="1:7">
      <c r="A198" s="66" t="s">
        <v>608</v>
      </c>
      <c r="B198" s="59" t="s">
        <v>609</v>
      </c>
      <c r="C198" s="59" t="s">
        <v>202</v>
      </c>
      <c r="D198" s="60">
        <v>157</v>
      </c>
      <c r="E198" s="59" t="s">
        <v>160</v>
      </c>
      <c r="F198" s="59" t="s">
        <v>203</v>
      </c>
      <c r="G198" s="59"/>
    </row>
    <row r="199" spans="1:7">
      <c r="A199" s="66" t="s">
        <v>610</v>
      </c>
      <c r="B199" s="59" t="s">
        <v>611</v>
      </c>
      <c r="C199" s="59" t="s">
        <v>212</v>
      </c>
      <c r="D199" s="60">
        <v>3289</v>
      </c>
      <c r="E199" s="59" t="s">
        <v>160</v>
      </c>
      <c r="F199" s="59" t="s">
        <v>196</v>
      </c>
      <c r="G199" s="59"/>
    </row>
    <row r="200" spans="1:7">
      <c r="A200" s="66" t="s">
        <v>612</v>
      </c>
      <c r="B200" s="59" t="s">
        <v>613</v>
      </c>
      <c r="C200" s="59" t="s">
        <v>613</v>
      </c>
      <c r="D200" s="60">
        <v>14421</v>
      </c>
      <c r="E200" s="59" t="s">
        <v>160</v>
      </c>
      <c r="F200" s="59" t="s">
        <v>191</v>
      </c>
      <c r="G200" s="59"/>
    </row>
    <row r="201" spans="1:7">
      <c r="A201" s="66" t="s">
        <v>614</v>
      </c>
      <c r="B201" s="59" t="s">
        <v>615</v>
      </c>
      <c r="C201" s="59" t="s">
        <v>194</v>
      </c>
      <c r="D201" s="60">
        <v>36272</v>
      </c>
      <c r="E201" s="59" t="s">
        <v>195</v>
      </c>
      <c r="F201" s="59" t="s">
        <v>196</v>
      </c>
      <c r="G201" s="59"/>
    </row>
    <row r="202" spans="1:7">
      <c r="A202" s="66" t="s">
        <v>616</v>
      </c>
      <c r="B202" s="59" t="s">
        <v>617</v>
      </c>
      <c r="C202" s="59" t="s">
        <v>245</v>
      </c>
      <c r="D202" s="60">
        <v>32114</v>
      </c>
      <c r="E202" s="59" t="s">
        <v>195</v>
      </c>
      <c r="F202" s="59" t="s">
        <v>196</v>
      </c>
      <c r="G202" s="59"/>
    </row>
    <row r="203" spans="1:7">
      <c r="A203" s="66" t="s">
        <v>618</v>
      </c>
      <c r="B203" s="59" t="s">
        <v>619</v>
      </c>
      <c r="C203" s="59" t="s">
        <v>202</v>
      </c>
      <c r="D203" s="60">
        <v>249</v>
      </c>
      <c r="E203" s="59" t="s">
        <v>207</v>
      </c>
      <c r="F203" s="59" t="s">
        <v>203</v>
      </c>
      <c r="G203" s="59"/>
    </row>
    <row r="204" spans="1:7">
      <c r="A204" s="66" t="s">
        <v>620</v>
      </c>
      <c r="B204" s="59" t="s">
        <v>621</v>
      </c>
      <c r="C204" s="59" t="s">
        <v>199</v>
      </c>
      <c r="D204" s="60">
        <v>100682</v>
      </c>
      <c r="E204" s="59" t="s">
        <v>195</v>
      </c>
      <c r="F204" s="59" t="s">
        <v>191</v>
      </c>
      <c r="G204" s="59"/>
    </row>
    <row r="205" spans="1:7">
      <c r="A205" s="66" t="s">
        <v>622</v>
      </c>
      <c r="B205" s="59" t="s">
        <v>623</v>
      </c>
      <c r="C205" s="59" t="s">
        <v>227</v>
      </c>
      <c r="D205" s="60">
        <v>990</v>
      </c>
      <c r="E205" s="59" t="s">
        <v>160</v>
      </c>
      <c r="F205" s="59" t="s">
        <v>203</v>
      </c>
      <c r="G205" s="59"/>
    </row>
    <row r="206" spans="1:7">
      <c r="A206" s="66" t="s">
        <v>624</v>
      </c>
      <c r="B206" s="59" t="s">
        <v>625</v>
      </c>
      <c r="C206" s="59" t="s">
        <v>202</v>
      </c>
      <c r="D206" s="60">
        <v>1510</v>
      </c>
      <c r="E206" s="59" t="s">
        <v>160</v>
      </c>
      <c r="F206" s="59" t="s">
        <v>203</v>
      </c>
      <c r="G206" s="59"/>
    </row>
    <row r="207" spans="1:7">
      <c r="A207" s="66" t="s">
        <v>626</v>
      </c>
      <c r="B207" s="59" t="s">
        <v>627</v>
      </c>
      <c r="C207" s="59" t="s">
        <v>234</v>
      </c>
      <c r="D207" s="60">
        <v>1008</v>
      </c>
      <c r="E207" s="59" t="s">
        <v>160</v>
      </c>
      <c r="F207" s="59" t="s">
        <v>203</v>
      </c>
      <c r="G207" s="59"/>
    </row>
    <row r="208" spans="1:7">
      <c r="A208" s="66" t="s">
        <v>628</v>
      </c>
      <c r="B208" s="59" t="s">
        <v>629</v>
      </c>
      <c r="C208" s="59" t="s">
        <v>212</v>
      </c>
      <c r="D208" s="60">
        <v>6695</v>
      </c>
      <c r="E208" s="59" t="s">
        <v>160</v>
      </c>
      <c r="F208" s="59" t="s">
        <v>196</v>
      </c>
      <c r="G208" s="59"/>
    </row>
    <row r="209" spans="1:7">
      <c r="A209" s="66" t="s">
        <v>630</v>
      </c>
      <c r="B209" s="59" t="s">
        <v>631</v>
      </c>
      <c r="C209" s="59" t="s">
        <v>212</v>
      </c>
      <c r="D209" s="60">
        <v>18662</v>
      </c>
      <c r="E209" s="59" t="s">
        <v>160</v>
      </c>
      <c r="F209" s="59" t="s">
        <v>196</v>
      </c>
      <c r="G209" s="59"/>
    </row>
    <row r="210" spans="1:7">
      <c r="A210" s="66" t="s">
        <v>632</v>
      </c>
      <c r="B210" s="59" t="s">
        <v>633</v>
      </c>
      <c r="C210" s="59" t="s">
        <v>194</v>
      </c>
      <c r="D210" s="60">
        <v>87381</v>
      </c>
      <c r="E210" s="59" t="s">
        <v>195</v>
      </c>
      <c r="F210" s="59" t="s">
        <v>196</v>
      </c>
      <c r="G210" s="59"/>
    </row>
    <row r="211" spans="1:7">
      <c r="A211" s="66" t="s">
        <v>634</v>
      </c>
      <c r="B211" s="59" t="s">
        <v>245</v>
      </c>
      <c r="C211" s="59" t="s">
        <v>245</v>
      </c>
      <c r="D211" s="60">
        <v>11552</v>
      </c>
      <c r="E211" s="59" t="s">
        <v>195</v>
      </c>
      <c r="F211" s="59" t="s">
        <v>196</v>
      </c>
      <c r="G211" s="59"/>
    </row>
    <row r="212" spans="1:7">
      <c r="A212" s="66" t="s">
        <v>635</v>
      </c>
      <c r="B212" s="59" t="s">
        <v>636</v>
      </c>
      <c r="C212" s="59" t="s">
        <v>202</v>
      </c>
      <c r="D212" s="60">
        <v>12777</v>
      </c>
      <c r="E212" s="59" t="s">
        <v>160</v>
      </c>
      <c r="F212" s="59" t="s">
        <v>203</v>
      </c>
      <c r="G212" s="59"/>
    </row>
    <row r="213" spans="1:7">
      <c r="A213" s="66" t="s">
        <v>637</v>
      </c>
      <c r="B213" s="59" t="s">
        <v>638</v>
      </c>
      <c r="C213" s="59" t="s">
        <v>212</v>
      </c>
      <c r="D213" s="60">
        <v>31295</v>
      </c>
      <c r="E213" s="59" t="s">
        <v>160</v>
      </c>
      <c r="F213" s="59" t="s">
        <v>218</v>
      </c>
      <c r="G213" s="59"/>
    </row>
    <row r="214" spans="1:7">
      <c r="A214" s="66" t="s">
        <v>639</v>
      </c>
      <c r="B214" s="59" t="s">
        <v>640</v>
      </c>
      <c r="C214" s="59" t="s">
        <v>199</v>
      </c>
      <c r="D214" s="60">
        <v>30930</v>
      </c>
      <c r="E214" s="59" t="s">
        <v>228</v>
      </c>
      <c r="F214" s="59"/>
      <c r="G214" s="59"/>
    </row>
    <row r="215" spans="1:7">
      <c r="A215" s="66" t="s">
        <v>641</v>
      </c>
      <c r="B215" s="59" t="s">
        <v>642</v>
      </c>
      <c r="C215" s="59" t="s">
        <v>227</v>
      </c>
      <c r="D215" s="60">
        <v>4728</v>
      </c>
      <c r="E215" s="59" t="s">
        <v>160</v>
      </c>
      <c r="F215" s="59" t="s">
        <v>203</v>
      </c>
      <c r="G215" s="59"/>
    </row>
    <row r="216" spans="1:7">
      <c r="A216" s="66" t="s">
        <v>643</v>
      </c>
      <c r="B216" s="59" t="s">
        <v>644</v>
      </c>
      <c r="C216" s="59" t="s">
        <v>194</v>
      </c>
      <c r="D216" s="60">
        <v>15549</v>
      </c>
      <c r="E216" s="59" t="s">
        <v>228</v>
      </c>
      <c r="F216" s="59"/>
      <c r="G216" s="59"/>
    </row>
    <row r="217" spans="1:7">
      <c r="A217" s="66" t="s">
        <v>645</v>
      </c>
      <c r="B217" s="59" t="s">
        <v>646</v>
      </c>
      <c r="C217" s="59" t="s">
        <v>215</v>
      </c>
      <c r="D217" s="60">
        <v>29327</v>
      </c>
      <c r="E217" s="59" t="s">
        <v>160</v>
      </c>
      <c r="F217" s="59" t="s">
        <v>203</v>
      </c>
      <c r="G217" s="59"/>
    </row>
    <row r="218" spans="1:7">
      <c r="A218" s="66" t="s">
        <v>647</v>
      </c>
      <c r="B218" s="59" t="s">
        <v>648</v>
      </c>
      <c r="C218" s="59" t="s">
        <v>227</v>
      </c>
      <c r="D218" s="60">
        <v>15663</v>
      </c>
      <c r="E218" s="59" t="s">
        <v>160</v>
      </c>
      <c r="F218" s="59" t="s">
        <v>203</v>
      </c>
      <c r="G218" s="59"/>
    </row>
    <row r="219" spans="1:7">
      <c r="A219" s="66" t="s">
        <v>649</v>
      </c>
      <c r="B219" s="59" t="s">
        <v>650</v>
      </c>
      <c r="C219" s="59" t="s">
        <v>227</v>
      </c>
      <c r="D219" s="60">
        <v>16337</v>
      </c>
      <c r="E219" s="59" t="s">
        <v>160</v>
      </c>
      <c r="F219" s="59" t="s">
        <v>370</v>
      </c>
      <c r="G219" s="59"/>
    </row>
    <row r="220" spans="1:7">
      <c r="A220" s="66" t="s">
        <v>651</v>
      </c>
      <c r="B220" s="59" t="s">
        <v>652</v>
      </c>
      <c r="C220" s="59" t="s">
        <v>234</v>
      </c>
      <c r="D220" s="60">
        <v>2872</v>
      </c>
      <c r="E220" s="59" t="s">
        <v>207</v>
      </c>
      <c r="F220" s="59" t="s">
        <v>203</v>
      </c>
      <c r="G220" s="59"/>
    </row>
    <row r="221" spans="1:7">
      <c r="A221" s="66" t="s">
        <v>653</v>
      </c>
      <c r="B221" s="59" t="s">
        <v>654</v>
      </c>
      <c r="C221" s="59" t="s">
        <v>199</v>
      </c>
      <c r="D221" s="60">
        <v>19108</v>
      </c>
      <c r="E221" s="59" t="s">
        <v>160</v>
      </c>
      <c r="F221" s="59" t="s">
        <v>191</v>
      </c>
      <c r="G221" s="59"/>
    </row>
    <row r="222" spans="1:7">
      <c r="A222" s="66" t="s">
        <v>655</v>
      </c>
      <c r="B222" s="59" t="s">
        <v>656</v>
      </c>
      <c r="C222" s="59" t="s">
        <v>190</v>
      </c>
      <c r="D222" s="60">
        <v>11280</v>
      </c>
      <c r="E222" s="59" t="s">
        <v>160</v>
      </c>
      <c r="F222" s="59" t="s">
        <v>191</v>
      </c>
      <c r="G222" s="59"/>
    </row>
    <row r="223" spans="1:7">
      <c r="A223" s="66" t="s">
        <v>657</v>
      </c>
      <c r="B223" s="59" t="s">
        <v>658</v>
      </c>
      <c r="C223" s="59" t="s">
        <v>245</v>
      </c>
      <c r="D223" s="60">
        <v>31317</v>
      </c>
      <c r="E223" s="59" t="s">
        <v>228</v>
      </c>
      <c r="F223" s="59"/>
      <c r="G223" s="59"/>
    </row>
    <row r="224" spans="1:7">
      <c r="A224" s="66" t="s">
        <v>659</v>
      </c>
      <c r="B224" s="59" t="s">
        <v>660</v>
      </c>
      <c r="C224" s="59" t="s">
        <v>221</v>
      </c>
      <c r="D224" s="60">
        <v>5379</v>
      </c>
      <c r="E224" s="59" t="s">
        <v>195</v>
      </c>
      <c r="F224" s="59" t="s">
        <v>191</v>
      </c>
      <c r="G224" s="59" t="s">
        <v>222</v>
      </c>
    </row>
    <row r="225" spans="1:7">
      <c r="A225" s="66" t="s">
        <v>661</v>
      </c>
      <c r="B225" s="59" t="s">
        <v>662</v>
      </c>
      <c r="C225" s="59" t="s">
        <v>227</v>
      </c>
      <c r="D225" s="60">
        <v>1866</v>
      </c>
      <c r="E225" s="59" t="s">
        <v>160</v>
      </c>
      <c r="F225" s="59" t="s">
        <v>203</v>
      </c>
      <c r="G225" s="59"/>
    </row>
    <row r="226" spans="1:7">
      <c r="A226" s="66" t="s">
        <v>663</v>
      </c>
      <c r="B226" s="59" t="s">
        <v>664</v>
      </c>
      <c r="C226" s="59" t="s">
        <v>234</v>
      </c>
      <c r="D226" s="60">
        <v>7558</v>
      </c>
      <c r="E226" s="59" t="s">
        <v>160</v>
      </c>
      <c r="F226" s="59" t="s">
        <v>203</v>
      </c>
      <c r="G226" s="59"/>
    </row>
    <row r="227" spans="1:7">
      <c r="A227" s="66" t="s">
        <v>665</v>
      </c>
      <c r="B227" s="59" t="s">
        <v>666</v>
      </c>
      <c r="C227" s="59" t="s">
        <v>249</v>
      </c>
      <c r="D227" s="60">
        <v>6422</v>
      </c>
      <c r="E227" s="59" t="s">
        <v>195</v>
      </c>
      <c r="F227" s="59" t="s">
        <v>191</v>
      </c>
      <c r="G227" s="59" t="s">
        <v>222</v>
      </c>
    </row>
    <row r="228" spans="1:7">
      <c r="A228" s="66" t="s">
        <v>667</v>
      </c>
      <c r="B228" s="59" t="s">
        <v>668</v>
      </c>
      <c r="C228" s="59" t="s">
        <v>202</v>
      </c>
      <c r="D228" s="60">
        <v>1626</v>
      </c>
      <c r="E228" s="59" t="s">
        <v>207</v>
      </c>
      <c r="F228" s="59" t="s">
        <v>203</v>
      </c>
      <c r="G228" s="59"/>
    </row>
    <row r="229" spans="1:7">
      <c r="A229" s="66" t="s">
        <v>669</v>
      </c>
      <c r="B229" s="59" t="s">
        <v>670</v>
      </c>
      <c r="C229" s="59" t="s">
        <v>227</v>
      </c>
      <c r="D229" s="60">
        <v>13287</v>
      </c>
      <c r="E229" s="59" t="s">
        <v>160</v>
      </c>
      <c r="F229" s="59" t="s">
        <v>203</v>
      </c>
      <c r="G229" s="59"/>
    </row>
    <row r="230" spans="1:7">
      <c r="A230" s="66" t="s">
        <v>671</v>
      </c>
      <c r="B230" s="59" t="s">
        <v>672</v>
      </c>
      <c r="C230" s="59" t="s">
        <v>206</v>
      </c>
      <c r="D230" s="60">
        <v>12337</v>
      </c>
      <c r="E230" s="59" t="s">
        <v>160</v>
      </c>
      <c r="F230" s="59" t="s">
        <v>203</v>
      </c>
      <c r="G230" s="59"/>
    </row>
    <row r="231" spans="1:7">
      <c r="A231" s="66" t="s">
        <v>673</v>
      </c>
      <c r="B231" s="59" t="s">
        <v>674</v>
      </c>
      <c r="C231" s="59" t="s">
        <v>227</v>
      </c>
      <c r="D231" s="60">
        <v>5024</v>
      </c>
      <c r="E231" s="59" t="s">
        <v>228</v>
      </c>
      <c r="F231" s="59"/>
      <c r="G231" s="59"/>
    </row>
    <row r="232" spans="1:7">
      <c r="A232" s="66" t="s">
        <v>675</v>
      </c>
      <c r="B232" s="59" t="s">
        <v>676</v>
      </c>
      <c r="C232" s="59" t="s">
        <v>212</v>
      </c>
      <c r="D232" s="60">
        <v>53896</v>
      </c>
      <c r="E232" s="59" t="s">
        <v>228</v>
      </c>
      <c r="F232" s="59"/>
      <c r="G232" s="59"/>
    </row>
    <row r="233" spans="1:7">
      <c r="A233" s="66" t="s">
        <v>677</v>
      </c>
      <c r="B233" s="59" t="s">
        <v>678</v>
      </c>
      <c r="C233" s="59" t="s">
        <v>215</v>
      </c>
      <c r="D233" s="60">
        <v>1266</v>
      </c>
      <c r="E233" s="59" t="s">
        <v>207</v>
      </c>
      <c r="F233" s="59" t="s">
        <v>203</v>
      </c>
      <c r="G233" s="59"/>
    </row>
    <row r="234" spans="1:7">
      <c r="A234" s="66" t="s">
        <v>679</v>
      </c>
      <c r="B234" s="59" t="s">
        <v>680</v>
      </c>
      <c r="C234" s="59" t="s">
        <v>190</v>
      </c>
      <c r="D234" s="60">
        <v>18297</v>
      </c>
      <c r="E234" s="59" t="s">
        <v>160</v>
      </c>
      <c r="F234" s="59" t="s">
        <v>191</v>
      </c>
      <c r="G234" s="59" t="s">
        <v>681</v>
      </c>
    </row>
    <row r="235" spans="1:7">
      <c r="A235" s="66" t="s">
        <v>682</v>
      </c>
      <c r="B235" s="59" t="s">
        <v>683</v>
      </c>
      <c r="C235" s="59" t="s">
        <v>194</v>
      </c>
      <c r="D235" s="60">
        <v>11620</v>
      </c>
      <c r="E235" s="59" t="s">
        <v>160</v>
      </c>
      <c r="F235" s="59" t="s">
        <v>203</v>
      </c>
      <c r="G235" s="59"/>
    </row>
    <row r="236" spans="1:7">
      <c r="A236" s="66" t="s">
        <v>684</v>
      </c>
      <c r="B236" s="59" t="s">
        <v>685</v>
      </c>
      <c r="C236" s="59" t="s">
        <v>202</v>
      </c>
      <c r="D236" s="60">
        <v>803</v>
      </c>
      <c r="E236" s="59" t="s">
        <v>207</v>
      </c>
      <c r="F236" s="59" t="s">
        <v>203</v>
      </c>
      <c r="G236" s="59"/>
    </row>
    <row r="237" spans="1:7">
      <c r="A237" s="66" t="s">
        <v>686</v>
      </c>
      <c r="B237" s="59" t="s">
        <v>687</v>
      </c>
      <c r="C237" s="59" t="s">
        <v>227</v>
      </c>
      <c r="D237" s="60">
        <v>1183</v>
      </c>
      <c r="E237" s="59" t="s">
        <v>160</v>
      </c>
      <c r="F237" s="59" t="s">
        <v>203</v>
      </c>
      <c r="G237" s="59"/>
    </row>
    <row r="238" spans="1:7">
      <c r="A238" s="66" t="s">
        <v>688</v>
      </c>
      <c r="B238" s="59" t="s">
        <v>689</v>
      </c>
      <c r="C238" s="59" t="s">
        <v>227</v>
      </c>
      <c r="D238" s="60">
        <v>1720</v>
      </c>
      <c r="E238" s="59" t="s">
        <v>160</v>
      </c>
      <c r="F238" s="59" t="s">
        <v>203</v>
      </c>
      <c r="G238" s="59"/>
    </row>
    <row r="239" spans="1:7">
      <c r="A239" s="66" t="s">
        <v>690</v>
      </c>
      <c r="B239" s="59" t="s">
        <v>691</v>
      </c>
      <c r="C239" s="59" t="s">
        <v>202</v>
      </c>
      <c r="D239" s="60">
        <v>43310</v>
      </c>
      <c r="E239" s="59" t="s">
        <v>207</v>
      </c>
      <c r="F239" s="59" t="s">
        <v>203</v>
      </c>
      <c r="G239" s="59"/>
    </row>
    <row r="240" spans="1:7">
      <c r="A240" s="66" t="s">
        <v>692</v>
      </c>
      <c r="B240" s="59" t="s">
        <v>693</v>
      </c>
      <c r="C240" s="59" t="s">
        <v>215</v>
      </c>
      <c r="D240" s="60">
        <v>629</v>
      </c>
      <c r="E240" s="59" t="s">
        <v>207</v>
      </c>
      <c r="F240" s="59" t="s">
        <v>203</v>
      </c>
      <c r="G240" s="59"/>
    </row>
    <row r="241" spans="1:7">
      <c r="A241" s="66" t="s">
        <v>694</v>
      </c>
      <c r="B241" s="59" t="s">
        <v>695</v>
      </c>
      <c r="C241" s="59" t="s">
        <v>245</v>
      </c>
      <c r="D241" s="60">
        <v>9865</v>
      </c>
      <c r="E241" s="59" t="s">
        <v>160</v>
      </c>
      <c r="F241" s="59" t="s">
        <v>191</v>
      </c>
      <c r="G241" s="59"/>
    </row>
    <row r="242" spans="1:7">
      <c r="A242" s="66" t="s">
        <v>696</v>
      </c>
      <c r="B242" s="59" t="s">
        <v>190</v>
      </c>
      <c r="C242" s="59" t="s">
        <v>190</v>
      </c>
      <c r="D242" s="60">
        <v>64269</v>
      </c>
      <c r="E242" s="59" t="s">
        <v>195</v>
      </c>
      <c r="F242" s="59" t="s">
        <v>191</v>
      </c>
      <c r="G242" s="59"/>
    </row>
    <row r="243" spans="1:7">
      <c r="A243" s="66" t="s">
        <v>697</v>
      </c>
      <c r="B243" s="59" t="s">
        <v>698</v>
      </c>
      <c r="C243" s="59" t="s">
        <v>190</v>
      </c>
      <c r="D243" s="60">
        <v>2923</v>
      </c>
      <c r="E243" s="59" t="s">
        <v>195</v>
      </c>
      <c r="F243" s="59" t="s">
        <v>191</v>
      </c>
      <c r="G243" s="59"/>
    </row>
    <row r="244" spans="1:7">
      <c r="A244" s="66" t="s">
        <v>699</v>
      </c>
      <c r="B244" s="59" t="s">
        <v>700</v>
      </c>
      <c r="C244" s="59" t="s">
        <v>227</v>
      </c>
      <c r="D244" s="60">
        <v>3504</v>
      </c>
      <c r="E244" s="59" t="s">
        <v>228</v>
      </c>
      <c r="F244" s="59"/>
      <c r="G244" s="59"/>
    </row>
    <row r="245" spans="1:7">
      <c r="A245" s="66" t="s">
        <v>701</v>
      </c>
      <c r="B245" s="59" t="s">
        <v>702</v>
      </c>
      <c r="C245" s="59" t="s">
        <v>249</v>
      </c>
      <c r="D245" s="60">
        <v>3723</v>
      </c>
      <c r="E245" s="59" t="s">
        <v>195</v>
      </c>
      <c r="F245" s="59" t="s">
        <v>191</v>
      </c>
      <c r="G245" s="59" t="s">
        <v>222</v>
      </c>
    </row>
    <row r="246" spans="1:7">
      <c r="A246" s="66" t="s">
        <v>703</v>
      </c>
      <c r="B246" s="59" t="s">
        <v>704</v>
      </c>
      <c r="C246" s="59" t="s">
        <v>245</v>
      </c>
      <c r="D246" s="60">
        <v>101727</v>
      </c>
      <c r="E246" s="59" t="s">
        <v>160</v>
      </c>
      <c r="F246" s="59" t="s">
        <v>191</v>
      </c>
      <c r="G246" s="59"/>
    </row>
    <row r="247" spans="1:7">
      <c r="A247" s="66" t="s">
        <v>705</v>
      </c>
      <c r="B247" s="59" t="s">
        <v>706</v>
      </c>
      <c r="C247" s="59" t="s">
        <v>245</v>
      </c>
      <c r="D247" s="60">
        <v>34530</v>
      </c>
      <c r="E247" s="59" t="s">
        <v>160</v>
      </c>
      <c r="F247" s="59" t="s">
        <v>191</v>
      </c>
      <c r="G247" s="59"/>
    </row>
    <row r="248" spans="1:7">
      <c r="A248" s="66" t="s">
        <v>707</v>
      </c>
      <c r="B248" s="59" t="s">
        <v>708</v>
      </c>
      <c r="C248" s="59" t="s">
        <v>199</v>
      </c>
      <c r="D248" s="60">
        <v>15474</v>
      </c>
      <c r="E248" s="59" t="s">
        <v>228</v>
      </c>
      <c r="F248" s="59"/>
      <c r="G248" s="59"/>
    </row>
    <row r="249" spans="1:7">
      <c r="A249" s="66" t="s">
        <v>709</v>
      </c>
      <c r="B249" s="59" t="s">
        <v>710</v>
      </c>
      <c r="C249" s="59" t="s">
        <v>194</v>
      </c>
      <c r="D249" s="60">
        <v>25205</v>
      </c>
      <c r="E249" s="59" t="s">
        <v>228</v>
      </c>
      <c r="F249" s="59"/>
      <c r="G249" s="59"/>
    </row>
    <row r="250" spans="1:7">
      <c r="A250" s="66" t="s">
        <v>711</v>
      </c>
      <c r="B250" s="59" t="s">
        <v>712</v>
      </c>
      <c r="C250" s="59" t="s">
        <v>199</v>
      </c>
      <c r="D250" s="60">
        <v>13023</v>
      </c>
      <c r="E250" s="59" t="s">
        <v>160</v>
      </c>
      <c r="F250" s="59" t="s">
        <v>191</v>
      </c>
      <c r="G250" s="59"/>
    </row>
    <row r="251" spans="1:7">
      <c r="A251" s="66" t="s">
        <v>713</v>
      </c>
      <c r="B251" s="59" t="s">
        <v>714</v>
      </c>
      <c r="C251" s="59" t="s">
        <v>281</v>
      </c>
      <c r="D251" s="60">
        <v>58528</v>
      </c>
      <c r="E251" s="59" t="s">
        <v>160</v>
      </c>
      <c r="F251" s="59" t="s">
        <v>196</v>
      </c>
      <c r="G251" s="59"/>
    </row>
    <row r="252" spans="1:7">
      <c r="A252" s="66" t="s">
        <v>715</v>
      </c>
      <c r="B252" s="59" t="s">
        <v>716</v>
      </c>
      <c r="C252" s="59" t="s">
        <v>202</v>
      </c>
      <c r="D252" s="60">
        <v>1402</v>
      </c>
      <c r="E252" s="59" t="s">
        <v>207</v>
      </c>
      <c r="F252" s="59" t="s">
        <v>203</v>
      </c>
      <c r="G252" s="59"/>
    </row>
    <row r="253" spans="1:7">
      <c r="A253" s="66" t="s">
        <v>717</v>
      </c>
      <c r="B253" s="59" t="s">
        <v>718</v>
      </c>
      <c r="C253" s="59" t="s">
        <v>190</v>
      </c>
      <c r="D253" s="60">
        <v>5816</v>
      </c>
      <c r="E253" s="59" t="s">
        <v>195</v>
      </c>
      <c r="F253" s="59" t="s">
        <v>191</v>
      </c>
      <c r="G253" s="59"/>
    </row>
    <row r="254" spans="1:7">
      <c r="A254" s="66" t="s">
        <v>719</v>
      </c>
      <c r="B254" s="59" t="s">
        <v>720</v>
      </c>
      <c r="C254" s="59" t="s">
        <v>190</v>
      </c>
      <c r="D254" s="60">
        <v>17609</v>
      </c>
      <c r="E254" s="59" t="s">
        <v>160</v>
      </c>
      <c r="F254" s="59" t="s">
        <v>191</v>
      </c>
      <c r="G254" s="59"/>
    </row>
    <row r="255" spans="1:7">
      <c r="A255" s="66" t="s">
        <v>721</v>
      </c>
      <c r="B255" s="59" t="s">
        <v>722</v>
      </c>
      <c r="C255" s="59" t="s">
        <v>212</v>
      </c>
      <c r="D255" s="60">
        <v>6925</v>
      </c>
      <c r="E255" s="59" t="s">
        <v>160</v>
      </c>
      <c r="F255" s="59" t="s">
        <v>196</v>
      </c>
      <c r="G255" s="59"/>
    </row>
    <row r="256" spans="1:7">
      <c r="A256" s="66" t="s">
        <v>723</v>
      </c>
      <c r="B256" s="59" t="s">
        <v>724</v>
      </c>
      <c r="C256" s="59" t="s">
        <v>234</v>
      </c>
      <c r="D256" s="60">
        <v>421</v>
      </c>
      <c r="E256" s="59" t="s">
        <v>160</v>
      </c>
      <c r="F256" s="59" t="s">
        <v>203</v>
      </c>
      <c r="G256" s="59"/>
    </row>
    <row r="257" spans="1:7">
      <c r="A257" s="66" t="s">
        <v>725</v>
      </c>
      <c r="B257" s="59" t="s">
        <v>726</v>
      </c>
      <c r="C257" s="59" t="s">
        <v>212</v>
      </c>
      <c r="D257" s="60">
        <v>6283</v>
      </c>
      <c r="E257" s="59" t="s">
        <v>228</v>
      </c>
      <c r="F257" s="59"/>
      <c r="G257" s="59"/>
    </row>
    <row r="258" spans="1:7">
      <c r="A258" s="66" t="s">
        <v>727</v>
      </c>
      <c r="B258" s="59" t="s">
        <v>728</v>
      </c>
      <c r="C258" s="59" t="s">
        <v>227</v>
      </c>
      <c r="D258" s="60">
        <v>1261</v>
      </c>
      <c r="E258" s="59" t="s">
        <v>160</v>
      </c>
      <c r="F258" s="59" t="s">
        <v>203</v>
      </c>
      <c r="G258" s="59"/>
    </row>
    <row r="259" spans="1:7">
      <c r="A259" s="66" t="s">
        <v>729</v>
      </c>
      <c r="B259" s="59" t="s">
        <v>730</v>
      </c>
      <c r="C259" s="59" t="s">
        <v>206</v>
      </c>
      <c r="D259" s="60">
        <v>1631</v>
      </c>
      <c r="E259" s="59" t="s">
        <v>228</v>
      </c>
      <c r="F259" s="59"/>
      <c r="G259" s="59" t="s">
        <v>731</v>
      </c>
    </row>
    <row r="260" spans="1:7">
      <c r="A260" s="66" t="s">
        <v>732</v>
      </c>
      <c r="B260" s="59" t="s">
        <v>733</v>
      </c>
      <c r="C260" s="59" t="s">
        <v>227</v>
      </c>
      <c r="D260" s="60">
        <v>9298</v>
      </c>
      <c r="E260" s="59" t="s">
        <v>160</v>
      </c>
      <c r="F260" s="59" t="s">
        <v>203</v>
      </c>
      <c r="G260" s="59"/>
    </row>
    <row r="261" spans="1:7">
      <c r="A261" s="66" t="s">
        <v>734</v>
      </c>
      <c r="B261" s="59" t="s">
        <v>735</v>
      </c>
      <c r="C261" s="59" t="s">
        <v>212</v>
      </c>
      <c r="D261" s="60">
        <v>44722</v>
      </c>
      <c r="E261" s="59" t="s">
        <v>160</v>
      </c>
      <c r="F261" s="59" t="s">
        <v>196</v>
      </c>
      <c r="G261" s="59"/>
    </row>
    <row r="262" spans="1:7">
      <c r="A262" s="66" t="s">
        <v>736</v>
      </c>
      <c r="B262" s="59" t="s">
        <v>737</v>
      </c>
      <c r="C262" s="59" t="s">
        <v>212</v>
      </c>
      <c r="D262" s="60">
        <v>9189</v>
      </c>
      <c r="E262" s="59" t="s">
        <v>160</v>
      </c>
      <c r="F262" s="59" t="s">
        <v>196</v>
      </c>
      <c r="G262" s="59"/>
    </row>
    <row r="263" spans="1:7">
      <c r="A263" s="66" t="s">
        <v>738</v>
      </c>
      <c r="B263" s="59" t="s">
        <v>739</v>
      </c>
      <c r="C263" s="59" t="s">
        <v>202</v>
      </c>
      <c r="D263" s="60">
        <v>982</v>
      </c>
      <c r="E263" s="59" t="s">
        <v>207</v>
      </c>
      <c r="F263" s="59" t="s">
        <v>203</v>
      </c>
      <c r="G263" s="59"/>
    </row>
    <row r="264" spans="1:7">
      <c r="A264" s="66" t="s">
        <v>740</v>
      </c>
      <c r="B264" s="59" t="s">
        <v>741</v>
      </c>
      <c r="C264" s="59" t="s">
        <v>249</v>
      </c>
      <c r="D264" s="60">
        <v>20611</v>
      </c>
      <c r="E264" s="59" t="s">
        <v>195</v>
      </c>
      <c r="F264" s="59" t="s">
        <v>191</v>
      </c>
      <c r="G264" s="59" t="s">
        <v>222</v>
      </c>
    </row>
    <row r="265" spans="1:7">
      <c r="A265" s="66" t="s">
        <v>742</v>
      </c>
      <c r="B265" s="59" t="s">
        <v>743</v>
      </c>
      <c r="C265" s="59" t="s">
        <v>212</v>
      </c>
      <c r="D265" s="60">
        <v>28547</v>
      </c>
      <c r="E265" s="59" t="s">
        <v>160</v>
      </c>
      <c r="F265" s="59" t="s">
        <v>196</v>
      </c>
      <c r="G265" s="59"/>
    </row>
    <row r="266" spans="1:7">
      <c r="A266" s="66" t="s">
        <v>744</v>
      </c>
      <c r="B266" s="59" t="s">
        <v>745</v>
      </c>
      <c r="C266" s="59" t="s">
        <v>202</v>
      </c>
      <c r="D266" s="60">
        <v>646</v>
      </c>
      <c r="E266" s="59" t="s">
        <v>207</v>
      </c>
      <c r="F266" s="59" t="s">
        <v>203</v>
      </c>
      <c r="G266" s="59"/>
    </row>
    <row r="267" spans="1:7">
      <c r="A267" s="66" t="s">
        <v>746</v>
      </c>
      <c r="B267" s="59" t="s">
        <v>747</v>
      </c>
      <c r="C267" s="59" t="s">
        <v>190</v>
      </c>
      <c r="D267" s="60">
        <v>19190</v>
      </c>
      <c r="E267" s="59" t="s">
        <v>160</v>
      </c>
      <c r="F267" s="59" t="s">
        <v>191</v>
      </c>
      <c r="G267" s="59" t="s">
        <v>748</v>
      </c>
    </row>
    <row r="268" spans="1:7">
      <c r="A268" s="66" t="s">
        <v>749</v>
      </c>
      <c r="B268" s="59" t="s">
        <v>750</v>
      </c>
      <c r="C268" s="59" t="s">
        <v>199</v>
      </c>
      <c r="D268" s="60">
        <v>15649</v>
      </c>
      <c r="E268" s="59" t="s">
        <v>160</v>
      </c>
      <c r="F268" s="59" t="s">
        <v>191</v>
      </c>
      <c r="G268" s="59"/>
    </row>
    <row r="269" spans="1:7">
      <c r="A269" s="66" t="s">
        <v>751</v>
      </c>
      <c r="B269" s="59" t="s">
        <v>752</v>
      </c>
      <c r="C269" s="59" t="s">
        <v>245</v>
      </c>
      <c r="D269" s="60">
        <v>18408</v>
      </c>
      <c r="E269" s="59" t="s">
        <v>195</v>
      </c>
      <c r="F269" s="59" t="s">
        <v>196</v>
      </c>
      <c r="G269" s="59"/>
    </row>
    <row r="270" spans="1:7">
      <c r="A270" s="66" t="s">
        <v>753</v>
      </c>
      <c r="B270" s="59" t="s">
        <v>754</v>
      </c>
      <c r="C270" s="59" t="s">
        <v>202</v>
      </c>
      <c r="D270" s="60">
        <v>3329</v>
      </c>
      <c r="E270" s="59" t="s">
        <v>160</v>
      </c>
      <c r="F270" s="59" t="s">
        <v>203</v>
      </c>
      <c r="G270" s="59"/>
    </row>
    <row r="271" spans="1:7">
      <c r="A271" s="66" t="s">
        <v>755</v>
      </c>
      <c r="B271" s="59" t="s">
        <v>756</v>
      </c>
      <c r="C271" s="59" t="s">
        <v>234</v>
      </c>
      <c r="D271" s="60">
        <v>1886</v>
      </c>
      <c r="E271" s="59" t="s">
        <v>207</v>
      </c>
      <c r="F271" s="59" t="s">
        <v>203</v>
      </c>
      <c r="G271" s="59"/>
    </row>
    <row r="272" spans="1:7">
      <c r="A272" s="66" t="s">
        <v>757</v>
      </c>
      <c r="B272" s="59" t="s">
        <v>758</v>
      </c>
      <c r="C272" s="59" t="s">
        <v>194</v>
      </c>
      <c r="D272" s="60">
        <v>4372</v>
      </c>
      <c r="E272" s="59" t="s">
        <v>195</v>
      </c>
      <c r="F272" s="59" t="s">
        <v>196</v>
      </c>
      <c r="G272" s="59"/>
    </row>
    <row r="273" spans="1:7">
      <c r="A273" s="66" t="s">
        <v>759</v>
      </c>
      <c r="B273" s="59" t="s">
        <v>760</v>
      </c>
      <c r="C273" s="59" t="s">
        <v>194</v>
      </c>
      <c r="D273" s="60">
        <v>6782</v>
      </c>
      <c r="E273" s="59" t="s">
        <v>160</v>
      </c>
      <c r="F273" s="59" t="s">
        <v>203</v>
      </c>
      <c r="G273" s="59"/>
    </row>
    <row r="274" spans="1:7">
      <c r="A274" s="66" t="s">
        <v>761</v>
      </c>
      <c r="B274" s="59" t="s">
        <v>762</v>
      </c>
      <c r="C274" s="59" t="s">
        <v>227</v>
      </c>
      <c r="D274" s="60">
        <v>39805</v>
      </c>
      <c r="E274" s="59" t="s">
        <v>228</v>
      </c>
      <c r="F274" s="59"/>
      <c r="G274" s="59"/>
    </row>
    <row r="275" spans="1:7">
      <c r="A275" s="66" t="s">
        <v>763</v>
      </c>
      <c r="B275" s="59" t="s">
        <v>764</v>
      </c>
      <c r="C275" s="59" t="s">
        <v>234</v>
      </c>
      <c r="D275" s="60">
        <v>1726</v>
      </c>
      <c r="E275" s="59" t="s">
        <v>160</v>
      </c>
      <c r="F275" s="59" t="s">
        <v>203</v>
      </c>
      <c r="G275" s="59"/>
    </row>
    <row r="276" spans="1:7">
      <c r="A276" s="66" t="s">
        <v>765</v>
      </c>
      <c r="B276" s="59" t="s">
        <v>766</v>
      </c>
      <c r="C276" s="59" t="s">
        <v>199</v>
      </c>
      <c r="D276" s="60">
        <v>18192</v>
      </c>
      <c r="E276" s="59" t="s">
        <v>160</v>
      </c>
      <c r="F276" s="59" t="s">
        <v>191</v>
      </c>
      <c r="G276" s="59"/>
    </row>
    <row r="277" spans="1:7">
      <c r="A277" s="66" t="s">
        <v>767</v>
      </c>
      <c r="B277" s="59" t="s">
        <v>768</v>
      </c>
      <c r="C277" s="59" t="s">
        <v>194</v>
      </c>
      <c r="D277" s="60">
        <v>79762</v>
      </c>
      <c r="E277" s="59" t="s">
        <v>195</v>
      </c>
      <c r="F277" s="59" t="s">
        <v>196</v>
      </c>
      <c r="G277" s="59"/>
    </row>
    <row r="278" spans="1:7">
      <c r="A278" s="66" t="s">
        <v>769</v>
      </c>
      <c r="B278" s="59" t="s">
        <v>770</v>
      </c>
      <c r="C278" s="59" t="s">
        <v>215</v>
      </c>
      <c r="D278" s="60">
        <v>18046</v>
      </c>
      <c r="E278" s="59" t="s">
        <v>228</v>
      </c>
      <c r="F278" s="59"/>
      <c r="G278" s="59"/>
    </row>
    <row r="279" spans="1:7">
      <c r="A279" s="66" t="s">
        <v>771</v>
      </c>
      <c r="B279" s="59" t="s">
        <v>772</v>
      </c>
      <c r="C279" s="59" t="s">
        <v>215</v>
      </c>
      <c r="D279" s="60">
        <v>6207</v>
      </c>
      <c r="E279" s="59" t="s">
        <v>207</v>
      </c>
      <c r="F279" s="59" t="s">
        <v>203</v>
      </c>
      <c r="G279" s="59"/>
    </row>
    <row r="280" spans="1:7">
      <c r="A280" s="66" t="s">
        <v>773</v>
      </c>
      <c r="B280" s="59" t="s">
        <v>774</v>
      </c>
      <c r="C280" s="59" t="s">
        <v>227</v>
      </c>
      <c r="D280" s="60">
        <v>10409</v>
      </c>
      <c r="E280" s="59" t="s">
        <v>160</v>
      </c>
      <c r="F280" s="59" t="s">
        <v>203</v>
      </c>
      <c r="G280" s="59"/>
    </row>
    <row r="281" spans="1:7">
      <c r="A281" s="66" t="s">
        <v>775</v>
      </c>
      <c r="B281" s="59" t="s">
        <v>776</v>
      </c>
      <c r="C281" s="59" t="s">
        <v>227</v>
      </c>
      <c r="D281" s="60">
        <v>17619</v>
      </c>
      <c r="E281" s="59" t="s">
        <v>160</v>
      </c>
      <c r="F281" s="59" t="s">
        <v>203</v>
      </c>
      <c r="G281" s="59"/>
    </row>
    <row r="282" spans="1:7">
      <c r="A282" s="66" t="s">
        <v>777</v>
      </c>
      <c r="B282" s="59" t="s">
        <v>778</v>
      </c>
      <c r="C282" s="59" t="s">
        <v>206</v>
      </c>
      <c r="D282" s="60">
        <v>9190</v>
      </c>
      <c r="E282" s="59" t="s">
        <v>207</v>
      </c>
      <c r="F282" s="59" t="s">
        <v>203</v>
      </c>
      <c r="G282" s="59"/>
    </row>
    <row r="283" spans="1:7">
      <c r="A283" s="66" t="s">
        <v>779</v>
      </c>
      <c r="B283" s="59" t="s">
        <v>780</v>
      </c>
      <c r="C283" s="59" t="s">
        <v>227</v>
      </c>
      <c r="D283" s="60">
        <v>11911</v>
      </c>
      <c r="E283" s="59" t="s">
        <v>160</v>
      </c>
      <c r="F283" s="59" t="s">
        <v>203</v>
      </c>
      <c r="G283" s="59"/>
    </row>
    <row r="284" spans="1:7">
      <c r="A284" s="66" t="s">
        <v>781</v>
      </c>
      <c r="B284" s="59" t="s">
        <v>782</v>
      </c>
      <c r="C284" s="59" t="s">
        <v>206</v>
      </c>
      <c r="D284" s="60">
        <v>154064</v>
      </c>
      <c r="E284" s="59" t="s">
        <v>207</v>
      </c>
      <c r="F284" s="59" t="s">
        <v>203</v>
      </c>
      <c r="G284" s="59"/>
    </row>
    <row r="285" spans="1:7">
      <c r="A285" s="66" t="s">
        <v>783</v>
      </c>
      <c r="B285" s="59" t="s">
        <v>784</v>
      </c>
      <c r="C285" s="59" t="s">
        <v>227</v>
      </c>
      <c r="D285" s="60">
        <v>8139</v>
      </c>
      <c r="E285" s="59" t="s">
        <v>228</v>
      </c>
      <c r="F285" s="59"/>
      <c r="G285" s="59"/>
    </row>
    <row r="286" spans="1:7">
      <c r="A286" s="66" t="s">
        <v>785</v>
      </c>
      <c r="B286" s="59" t="s">
        <v>786</v>
      </c>
      <c r="C286" s="59" t="s">
        <v>202</v>
      </c>
      <c r="D286" s="60">
        <v>1998</v>
      </c>
      <c r="E286" s="59" t="s">
        <v>160</v>
      </c>
      <c r="F286" s="59" t="s">
        <v>203</v>
      </c>
      <c r="G286" s="59"/>
    </row>
    <row r="287" spans="1:7">
      <c r="A287" s="66" t="s">
        <v>787</v>
      </c>
      <c r="B287" s="59" t="s">
        <v>788</v>
      </c>
      <c r="C287" s="59" t="s">
        <v>194</v>
      </c>
      <c r="D287" s="60">
        <v>22705</v>
      </c>
      <c r="E287" s="59" t="s">
        <v>195</v>
      </c>
      <c r="F287" s="59" t="s">
        <v>196</v>
      </c>
      <c r="G287" s="59"/>
    </row>
    <row r="288" spans="1:7">
      <c r="A288" s="66" t="s">
        <v>789</v>
      </c>
      <c r="B288" s="59" t="s">
        <v>790</v>
      </c>
      <c r="C288" s="59" t="s">
        <v>245</v>
      </c>
      <c r="D288" s="60">
        <v>28969</v>
      </c>
      <c r="E288" s="59" t="s">
        <v>160</v>
      </c>
      <c r="F288" s="59" t="s">
        <v>191</v>
      </c>
      <c r="G288" s="59"/>
    </row>
    <row r="289" spans="1:7">
      <c r="A289" s="66" t="s">
        <v>791</v>
      </c>
      <c r="B289" s="59" t="s">
        <v>792</v>
      </c>
      <c r="C289" s="59" t="s">
        <v>194</v>
      </c>
      <c r="D289" s="60">
        <v>7042</v>
      </c>
      <c r="E289" s="59" t="s">
        <v>228</v>
      </c>
      <c r="F289" s="59"/>
      <c r="G289" s="59"/>
    </row>
    <row r="290" spans="1:7">
      <c r="A290" s="66" t="s">
        <v>793</v>
      </c>
      <c r="B290" s="59" t="s">
        <v>794</v>
      </c>
      <c r="C290" s="59" t="s">
        <v>227</v>
      </c>
      <c r="D290" s="60">
        <v>9882</v>
      </c>
      <c r="E290" s="59" t="s">
        <v>160</v>
      </c>
      <c r="F290" s="59" t="s">
        <v>203</v>
      </c>
      <c r="G290" s="59"/>
    </row>
    <row r="291" spans="1:7">
      <c r="A291" s="66" t="s">
        <v>795</v>
      </c>
      <c r="B291" s="59" t="s">
        <v>796</v>
      </c>
      <c r="C291" s="59" t="s">
        <v>194</v>
      </c>
      <c r="D291" s="60">
        <v>18965</v>
      </c>
      <c r="E291" s="59" t="s">
        <v>195</v>
      </c>
      <c r="F291" s="59" t="s">
        <v>196</v>
      </c>
      <c r="G291" s="59"/>
    </row>
    <row r="292" spans="1:7">
      <c r="A292" s="66" t="s">
        <v>797</v>
      </c>
      <c r="B292" s="59" t="s">
        <v>798</v>
      </c>
      <c r="C292" s="59" t="s">
        <v>234</v>
      </c>
      <c r="D292" s="60">
        <v>3647</v>
      </c>
      <c r="E292" s="59" t="s">
        <v>207</v>
      </c>
      <c r="F292" s="59" t="s">
        <v>203</v>
      </c>
      <c r="G292" s="59"/>
    </row>
    <row r="293" spans="1:7">
      <c r="A293" s="66" t="s">
        <v>799</v>
      </c>
      <c r="B293" s="59" t="s">
        <v>800</v>
      </c>
      <c r="C293" s="59" t="s">
        <v>227</v>
      </c>
      <c r="D293" s="60">
        <v>9379</v>
      </c>
      <c r="E293" s="59" t="s">
        <v>160</v>
      </c>
      <c r="F293" s="59" t="s">
        <v>370</v>
      </c>
      <c r="G293" s="59"/>
    </row>
    <row r="294" spans="1:7">
      <c r="A294" s="66" t="s">
        <v>801</v>
      </c>
      <c r="B294" s="59" t="s">
        <v>802</v>
      </c>
      <c r="C294" s="59" t="s">
        <v>212</v>
      </c>
      <c r="D294" s="60">
        <v>15280</v>
      </c>
      <c r="E294" s="59" t="s">
        <v>160</v>
      </c>
      <c r="F294" s="59" t="s">
        <v>196</v>
      </c>
      <c r="G294" s="59"/>
    </row>
    <row r="295" spans="1:7">
      <c r="A295" s="66" t="s">
        <v>803</v>
      </c>
      <c r="B295" s="59" t="s">
        <v>804</v>
      </c>
      <c r="C295" s="59" t="s">
        <v>199</v>
      </c>
      <c r="D295" s="60">
        <v>17307</v>
      </c>
      <c r="E295" s="59" t="s">
        <v>160</v>
      </c>
      <c r="F295" s="59" t="s">
        <v>191</v>
      </c>
      <c r="G295" s="59"/>
    </row>
    <row r="296" spans="1:7">
      <c r="A296" s="66" t="s">
        <v>805</v>
      </c>
      <c r="B296" s="59" t="s">
        <v>806</v>
      </c>
      <c r="C296" s="59" t="s">
        <v>199</v>
      </c>
      <c r="D296" s="60">
        <v>59922</v>
      </c>
      <c r="E296" s="59" t="s">
        <v>228</v>
      </c>
      <c r="F296" s="59"/>
      <c r="G296" s="59"/>
    </row>
    <row r="297" spans="1:7">
      <c r="A297" s="66" t="s">
        <v>807</v>
      </c>
      <c r="B297" s="59" t="s">
        <v>808</v>
      </c>
      <c r="C297" s="59" t="s">
        <v>227</v>
      </c>
      <c r="D297" s="60">
        <v>8183</v>
      </c>
      <c r="E297" s="59" t="s">
        <v>228</v>
      </c>
      <c r="F297" s="59"/>
      <c r="G297" s="59"/>
    </row>
    <row r="298" spans="1:7">
      <c r="A298" s="66" t="s">
        <v>809</v>
      </c>
      <c r="B298" s="59" t="s">
        <v>810</v>
      </c>
      <c r="C298" s="59" t="s">
        <v>194</v>
      </c>
      <c r="D298" s="60">
        <v>30833</v>
      </c>
      <c r="E298" s="59" t="s">
        <v>160</v>
      </c>
      <c r="F298" s="59" t="s">
        <v>218</v>
      </c>
      <c r="G298" s="59"/>
    </row>
    <row r="299" spans="1:7">
      <c r="A299" s="66" t="s">
        <v>811</v>
      </c>
      <c r="B299" s="59" t="s">
        <v>812</v>
      </c>
      <c r="C299" s="59" t="s">
        <v>221</v>
      </c>
      <c r="D299" s="60">
        <v>4886</v>
      </c>
      <c r="E299" s="59" t="s">
        <v>195</v>
      </c>
      <c r="F299" s="59" t="s">
        <v>191</v>
      </c>
      <c r="G299" s="59" t="s">
        <v>222</v>
      </c>
    </row>
    <row r="300" spans="1:7">
      <c r="A300" s="66" t="s">
        <v>813</v>
      </c>
      <c r="B300" s="59" t="s">
        <v>814</v>
      </c>
      <c r="C300" s="59" t="s">
        <v>206</v>
      </c>
      <c r="D300" s="60">
        <v>467</v>
      </c>
      <c r="E300" s="59" t="s">
        <v>207</v>
      </c>
      <c r="F300" s="59" t="s">
        <v>203</v>
      </c>
      <c r="G300" s="59"/>
    </row>
    <row r="301" spans="1:7">
      <c r="A301" s="66" t="s">
        <v>815</v>
      </c>
      <c r="B301" s="59" t="s">
        <v>816</v>
      </c>
      <c r="C301" s="59" t="s">
        <v>212</v>
      </c>
      <c r="D301" s="60">
        <v>6504</v>
      </c>
      <c r="E301" s="59" t="s">
        <v>160</v>
      </c>
      <c r="F301" s="59" t="s">
        <v>196</v>
      </c>
      <c r="G301" s="59"/>
    </row>
    <row r="302" spans="1:7">
      <c r="A302" s="66" t="s">
        <v>817</v>
      </c>
      <c r="B302" s="59" t="s">
        <v>818</v>
      </c>
      <c r="C302" s="59" t="s">
        <v>194</v>
      </c>
      <c r="D302" s="60">
        <v>8948</v>
      </c>
      <c r="E302" s="59" t="s">
        <v>231</v>
      </c>
      <c r="F302" s="59" t="s">
        <v>203</v>
      </c>
      <c r="G302" s="59"/>
    </row>
    <row r="303" spans="1:7">
      <c r="A303" s="66" t="s">
        <v>819</v>
      </c>
      <c r="B303" s="59" t="s">
        <v>820</v>
      </c>
      <c r="C303" s="59" t="s">
        <v>249</v>
      </c>
      <c r="D303" s="60">
        <v>2486</v>
      </c>
      <c r="E303" s="59" t="s">
        <v>195</v>
      </c>
      <c r="F303" s="59" t="s">
        <v>191</v>
      </c>
      <c r="G303" s="59" t="s">
        <v>222</v>
      </c>
    </row>
    <row r="304" spans="1:7">
      <c r="A304" s="66" t="s">
        <v>821</v>
      </c>
      <c r="B304" s="59" t="s">
        <v>822</v>
      </c>
      <c r="C304" s="59" t="s">
        <v>194</v>
      </c>
      <c r="D304" s="60">
        <v>12368</v>
      </c>
      <c r="E304" s="59" t="s">
        <v>160</v>
      </c>
      <c r="F304" s="59" t="s">
        <v>203</v>
      </c>
      <c r="G304" s="59"/>
    </row>
    <row r="305" spans="1:7">
      <c r="A305" s="66" t="s">
        <v>823</v>
      </c>
      <c r="B305" s="59" t="s">
        <v>824</v>
      </c>
      <c r="C305" s="59" t="s">
        <v>202</v>
      </c>
      <c r="D305" s="60">
        <v>421</v>
      </c>
      <c r="E305" s="59" t="s">
        <v>207</v>
      </c>
      <c r="F305" s="59" t="s">
        <v>203</v>
      </c>
      <c r="G305" s="59"/>
    </row>
    <row r="306" spans="1:7">
      <c r="A306" s="66" t="s">
        <v>825</v>
      </c>
      <c r="B306" s="59" t="s">
        <v>826</v>
      </c>
      <c r="C306" s="59" t="s">
        <v>227</v>
      </c>
      <c r="D306" s="60">
        <v>8128</v>
      </c>
      <c r="E306" s="59" t="s">
        <v>160</v>
      </c>
      <c r="F306" s="59" t="s">
        <v>370</v>
      </c>
      <c r="G306" s="59"/>
    </row>
    <row r="307" spans="1:7">
      <c r="A307" s="66" t="s">
        <v>827</v>
      </c>
      <c r="B307" s="59" t="s">
        <v>828</v>
      </c>
      <c r="C307" s="59" t="s">
        <v>227</v>
      </c>
      <c r="D307" s="60">
        <v>14386</v>
      </c>
      <c r="E307" s="59" t="s">
        <v>160</v>
      </c>
      <c r="F307" s="59" t="s">
        <v>370</v>
      </c>
      <c r="G307" s="59"/>
    </row>
    <row r="308" spans="1:7">
      <c r="A308" s="66" t="s">
        <v>829</v>
      </c>
      <c r="B308" s="59" t="s">
        <v>830</v>
      </c>
      <c r="C308" s="59" t="s">
        <v>194</v>
      </c>
      <c r="D308" s="60">
        <v>27069</v>
      </c>
      <c r="E308" s="59" t="s">
        <v>228</v>
      </c>
      <c r="F308" s="59"/>
      <c r="G308" s="59"/>
    </row>
    <row r="309" spans="1:7">
      <c r="A309" s="66" t="s">
        <v>831</v>
      </c>
      <c r="B309" s="59" t="s">
        <v>832</v>
      </c>
      <c r="C309" s="59" t="s">
        <v>206</v>
      </c>
      <c r="D309" s="60">
        <v>1807</v>
      </c>
      <c r="E309" s="59" t="s">
        <v>160</v>
      </c>
      <c r="F309" s="59" t="s">
        <v>203</v>
      </c>
      <c r="G309" s="59"/>
    </row>
    <row r="310" spans="1:7">
      <c r="A310" s="66" t="s">
        <v>833</v>
      </c>
      <c r="B310" s="59" t="s">
        <v>834</v>
      </c>
      <c r="C310" s="59" t="s">
        <v>245</v>
      </c>
      <c r="D310" s="60">
        <v>26277</v>
      </c>
      <c r="E310" s="59" t="s">
        <v>195</v>
      </c>
      <c r="F310" s="59" t="s">
        <v>196</v>
      </c>
      <c r="G310" s="59"/>
    </row>
    <row r="311" spans="1:7">
      <c r="A311" s="66" t="s">
        <v>835</v>
      </c>
      <c r="B311" s="59" t="s">
        <v>836</v>
      </c>
      <c r="C311" s="59" t="s">
        <v>194</v>
      </c>
      <c r="D311" s="60">
        <v>64065</v>
      </c>
      <c r="E311" s="59" t="s">
        <v>195</v>
      </c>
      <c r="F311" s="59" t="s">
        <v>196</v>
      </c>
      <c r="G311" s="59"/>
    </row>
    <row r="312" spans="1:7">
      <c r="A312" s="66" t="s">
        <v>837</v>
      </c>
      <c r="B312" s="59" t="s">
        <v>838</v>
      </c>
      <c r="C312" s="59" t="s">
        <v>215</v>
      </c>
      <c r="D312" s="60">
        <v>10385</v>
      </c>
      <c r="E312" s="59" t="s">
        <v>160</v>
      </c>
      <c r="F312" s="59" t="s">
        <v>203</v>
      </c>
      <c r="G312" s="59"/>
    </row>
    <row r="313" spans="1:7">
      <c r="A313" s="66" t="s">
        <v>839</v>
      </c>
      <c r="B313" s="59" t="s">
        <v>840</v>
      </c>
      <c r="C313" s="59" t="s">
        <v>190</v>
      </c>
      <c r="D313" s="60">
        <v>23151</v>
      </c>
      <c r="E313" s="59" t="s">
        <v>195</v>
      </c>
      <c r="F313" s="59" t="s">
        <v>191</v>
      </c>
      <c r="G313" s="59"/>
    </row>
    <row r="314" spans="1:7">
      <c r="A314" s="66" t="s">
        <v>841</v>
      </c>
      <c r="B314" s="59" t="s">
        <v>842</v>
      </c>
      <c r="C314" s="59" t="s">
        <v>227</v>
      </c>
      <c r="D314" s="60">
        <v>4968</v>
      </c>
      <c r="E314" s="59" t="s">
        <v>160</v>
      </c>
      <c r="F314" s="59" t="s">
        <v>203</v>
      </c>
      <c r="G314" s="59"/>
    </row>
    <row r="315" spans="1:7">
      <c r="A315" s="66" t="s">
        <v>843</v>
      </c>
      <c r="B315" s="59" t="s">
        <v>844</v>
      </c>
      <c r="C315" s="59" t="s">
        <v>234</v>
      </c>
      <c r="D315" s="60">
        <v>780</v>
      </c>
      <c r="E315" s="59" t="s">
        <v>160</v>
      </c>
      <c r="F315" s="59" t="s">
        <v>203</v>
      </c>
      <c r="G315" s="59"/>
    </row>
    <row r="316" spans="1:7">
      <c r="A316" s="66" t="s">
        <v>845</v>
      </c>
      <c r="B316" s="59" t="s">
        <v>846</v>
      </c>
      <c r="C316" s="59" t="s">
        <v>202</v>
      </c>
      <c r="D316" s="60">
        <v>497</v>
      </c>
      <c r="E316" s="59" t="s">
        <v>207</v>
      </c>
      <c r="F316" s="59" t="s">
        <v>203</v>
      </c>
      <c r="G316" s="59"/>
    </row>
    <row r="317" spans="1:7">
      <c r="A317" s="66" t="s">
        <v>847</v>
      </c>
      <c r="B317" s="59" t="s">
        <v>848</v>
      </c>
      <c r="C317" s="59" t="s">
        <v>194</v>
      </c>
      <c r="D317" s="60">
        <v>35022</v>
      </c>
      <c r="E317" s="59" t="s">
        <v>195</v>
      </c>
      <c r="F317" s="59" t="s">
        <v>196</v>
      </c>
      <c r="G317" s="59"/>
    </row>
    <row r="318" spans="1:7">
      <c r="A318" s="66" t="s">
        <v>849</v>
      </c>
      <c r="B318" s="59" t="s">
        <v>850</v>
      </c>
      <c r="C318" s="59" t="s">
        <v>194</v>
      </c>
      <c r="D318" s="60">
        <v>13664</v>
      </c>
      <c r="E318" s="59" t="s">
        <v>195</v>
      </c>
      <c r="F318" s="59" t="s">
        <v>196</v>
      </c>
      <c r="G318" s="59"/>
    </row>
    <row r="319" spans="1:7">
      <c r="A319" s="66" t="s">
        <v>851</v>
      </c>
      <c r="B319" s="59" t="s">
        <v>852</v>
      </c>
      <c r="C319" s="59" t="s">
        <v>227</v>
      </c>
      <c r="D319" s="60">
        <v>17601</v>
      </c>
      <c r="E319" s="59" t="s">
        <v>160</v>
      </c>
      <c r="F319" s="59" t="s">
        <v>203</v>
      </c>
      <c r="G319" s="59"/>
    </row>
    <row r="320" spans="1:7">
      <c r="A320" s="66" t="s">
        <v>853</v>
      </c>
      <c r="B320" s="59" t="s">
        <v>854</v>
      </c>
      <c r="C320" s="59" t="s">
        <v>245</v>
      </c>
      <c r="D320" s="60">
        <v>30524</v>
      </c>
      <c r="E320" s="59" t="s">
        <v>228</v>
      </c>
      <c r="F320" s="59"/>
      <c r="G320" s="59"/>
    </row>
    <row r="321" spans="1:7">
      <c r="A321" s="66" t="s">
        <v>855</v>
      </c>
      <c r="B321" s="59" t="s">
        <v>856</v>
      </c>
      <c r="C321" s="59" t="s">
        <v>249</v>
      </c>
      <c r="D321" s="60">
        <v>3644</v>
      </c>
      <c r="E321" s="59" t="s">
        <v>195</v>
      </c>
      <c r="F321" s="59" t="s">
        <v>191</v>
      </c>
      <c r="G321" s="59" t="s">
        <v>222</v>
      </c>
    </row>
    <row r="322" spans="1:7">
      <c r="A322" s="66" t="s">
        <v>857</v>
      </c>
      <c r="B322" s="59" t="s">
        <v>858</v>
      </c>
      <c r="C322" s="59" t="s">
        <v>234</v>
      </c>
      <c r="D322" s="60">
        <v>921</v>
      </c>
      <c r="E322" s="59" t="s">
        <v>160</v>
      </c>
      <c r="F322" s="59" t="s">
        <v>203</v>
      </c>
      <c r="G322" s="59"/>
    </row>
    <row r="323" spans="1:7">
      <c r="A323" s="66" t="s">
        <v>859</v>
      </c>
      <c r="B323" s="59" t="s">
        <v>860</v>
      </c>
      <c r="C323" s="59" t="s">
        <v>212</v>
      </c>
      <c r="D323" s="60">
        <v>4926</v>
      </c>
      <c r="E323" s="59" t="s">
        <v>160</v>
      </c>
      <c r="F323" s="59" t="s">
        <v>196</v>
      </c>
      <c r="G323" s="59"/>
    </row>
    <row r="324" spans="1:7">
      <c r="A324" s="66" t="s">
        <v>861</v>
      </c>
      <c r="B324" s="59" t="s">
        <v>862</v>
      </c>
      <c r="C324" s="59" t="s">
        <v>227</v>
      </c>
      <c r="D324" s="60">
        <v>7757</v>
      </c>
      <c r="E324" s="59" t="s">
        <v>228</v>
      </c>
      <c r="F324" s="59"/>
      <c r="G324" s="59"/>
    </row>
    <row r="325" spans="1:7">
      <c r="A325" s="66" t="s">
        <v>863</v>
      </c>
      <c r="B325" s="59" t="s">
        <v>864</v>
      </c>
      <c r="C325" s="59" t="s">
        <v>190</v>
      </c>
      <c r="D325" s="60">
        <v>7625</v>
      </c>
      <c r="E325" s="59" t="s">
        <v>160</v>
      </c>
      <c r="F325" s="59" t="s">
        <v>191</v>
      </c>
      <c r="G325" s="59"/>
    </row>
    <row r="326" spans="1:7">
      <c r="A326" s="66" t="s">
        <v>865</v>
      </c>
      <c r="B326" s="59" t="s">
        <v>866</v>
      </c>
      <c r="C326" s="59" t="s">
        <v>227</v>
      </c>
      <c r="D326" s="60">
        <v>3817</v>
      </c>
      <c r="E326" s="59" t="s">
        <v>160</v>
      </c>
      <c r="F326" s="59" t="s">
        <v>203</v>
      </c>
      <c r="G326" s="59"/>
    </row>
    <row r="327" spans="1:7">
      <c r="A327" s="66" t="s">
        <v>867</v>
      </c>
      <c r="B327" s="59" t="s">
        <v>868</v>
      </c>
      <c r="C327" s="59" t="s">
        <v>212</v>
      </c>
      <c r="D327" s="60">
        <v>4562</v>
      </c>
      <c r="E327" s="59" t="s">
        <v>160</v>
      </c>
      <c r="F327" s="59" t="s">
        <v>196</v>
      </c>
      <c r="G327" s="59"/>
    </row>
    <row r="328" spans="1:7">
      <c r="A328" s="66" t="s">
        <v>869</v>
      </c>
      <c r="B328" s="59" t="s">
        <v>870</v>
      </c>
      <c r="C328" s="59" t="s">
        <v>206</v>
      </c>
      <c r="D328" s="60">
        <v>28501</v>
      </c>
      <c r="E328" s="59" t="s">
        <v>207</v>
      </c>
      <c r="F328" s="59" t="s">
        <v>203</v>
      </c>
      <c r="G328" s="59"/>
    </row>
    <row r="329" spans="1:7">
      <c r="A329" s="66" t="s">
        <v>871</v>
      </c>
      <c r="B329" s="59" t="s">
        <v>872</v>
      </c>
      <c r="C329" s="59" t="s">
        <v>202</v>
      </c>
      <c r="D329" s="60">
        <v>1329</v>
      </c>
      <c r="E329" s="59" t="s">
        <v>160</v>
      </c>
      <c r="F329" s="59" t="s">
        <v>203</v>
      </c>
      <c r="G329" s="59"/>
    </row>
    <row r="330" spans="1:7">
      <c r="A330" s="66" t="s">
        <v>873</v>
      </c>
      <c r="B330" s="59" t="s">
        <v>874</v>
      </c>
      <c r="C330" s="59" t="s">
        <v>221</v>
      </c>
      <c r="D330" s="60">
        <v>3594</v>
      </c>
      <c r="E330" s="59" t="s">
        <v>195</v>
      </c>
      <c r="F330" s="59" t="s">
        <v>191</v>
      </c>
      <c r="G330" s="59" t="s">
        <v>222</v>
      </c>
    </row>
    <row r="331" spans="1:7">
      <c r="A331" s="66" t="s">
        <v>875</v>
      </c>
      <c r="B331" s="59" t="s">
        <v>876</v>
      </c>
      <c r="C331" s="59" t="s">
        <v>227</v>
      </c>
      <c r="D331" s="60">
        <v>21506</v>
      </c>
      <c r="E331" s="59" t="s">
        <v>160</v>
      </c>
      <c r="F331" s="59" t="s">
        <v>203</v>
      </c>
      <c r="G331" s="59"/>
    </row>
    <row r="332" spans="1:7">
      <c r="A332" s="66" t="s">
        <v>877</v>
      </c>
      <c r="B332" s="59" t="s">
        <v>878</v>
      </c>
      <c r="C332" s="59" t="s">
        <v>206</v>
      </c>
      <c r="D332" s="60">
        <v>40535</v>
      </c>
      <c r="E332" s="59" t="s">
        <v>228</v>
      </c>
      <c r="F332" s="59"/>
      <c r="G332" s="59" t="s">
        <v>879</v>
      </c>
    </row>
    <row r="333" spans="1:7">
      <c r="A333" s="66" t="s">
        <v>880</v>
      </c>
      <c r="B333" s="59" t="s">
        <v>881</v>
      </c>
      <c r="C333" s="59" t="s">
        <v>194</v>
      </c>
      <c r="D333" s="60">
        <v>24353</v>
      </c>
      <c r="E333" s="59" t="s">
        <v>160</v>
      </c>
      <c r="F333" s="59" t="s">
        <v>203</v>
      </c>
      <c r="G333" s="59"/>
    </row>
    <row r="334" spans="1:7">
      <c r="A334" s="66" t="s">
        <v>882</v>
      </c>
      <c r="B334" s="59" t="s">
        <v>883</v>
      </c>
      <c r="C334" s="59" t="s">
        <v>215</v>
      </c>
      <c r="D334" s="60">
        <v>1620</v>
      </c>
      <c r="E334" s="59" t="s">
        <v>207</v>
      </c>
      <c r="F334" s="59" t="s">
        <v>203</v>
      </c>
      <c r="G334" s="59"/>
    </row>
    <row r="335" spans="1:7">
      <c r="A335" s="66" t="s">
        <v>884</v>
      </c>
      <c r="B335" s="59" t="s">
        <v>885</v>
      </c>
      <c r="C335" s="59" t="s">
        <v>227</v>
      </c>
      <c r="D335" s="60">
        <v>8330</v>
      </c>
      <c r="E335" s="59" t="s">
        <v>160</v>
      </c>
      <c r="F335" s="59" t="s">
        <v>203</v>
      </c>
      <c r="G335" s="59"/>
    </row>
    <row r="336" spans="1:7">
      <c r="A336" s="66" t="s">
        <v>886</v>
      </c>
      <c r="B336" s="59" t="s">
        <v>887</v>
      </c>
      <c r="C336" s="59" t="s">
        <v>194</v>
      </c>
      <c r="D336" s="60">
        <v>11661</v>
      </c>
      <c r="E336" s="59" t="s">
        <v>195</v>
      </c>
      <c r="F336" s="59" t="s">
        <v>196</v>
      </c>
      <c r="G336" s="59"/>
    </row>
    <row r="337" spans="1:7">
      <c r="A337" s="66" t="s">
        <v>888</v>
      </c>
      <c r="B337" s="59" t="s">
        <v>889</v>
      </c>
      <c r="C337" s="59" t="s">
        <v>199</v>
      </c>
      <c r="D337" s="60">
        <v>16413</v>
      </c>
      <c r="E337" s="59" t="s">
        <v>195</v>
      </c>
      <c r="F337" s="59" t="s">
        <v>191</v>
      </c>
      <c r="G337" s="59" t="s">
        <v>890</v>
      </c>
    </row>
    <row r="338" spans="1:7">
      <c r="A338" s="66" t="s">
        <v>891</v>
      </c>
      <c r="B338" s="59" t="s">
        <v>892</v>
      </c>
      <c r="C338" s="59" t="s">
        <v>245</v>
      </c>
      <c r="D338" s="60">
        <v>16231</v>
      </c>
      <c r="E338" s="59" t="s">
        <v>195</v>
      </c>
      <c r="F338" s="59" t="s">
        <v>196</v>
      </c>
      <c r="G338" s="59"/>
    </row>
    <row r="339" spans="1:7">
      <c r="A339" s="66" t="s">
        <v>893</v>
      </c>
      <c r="B339" s="59" t="s">
        <v>894</v>
      </c>
      <c r="C339" s="59" t="s">
        <v>245</v>
      </c>
      <c r="D339" s="60">
        <v>57410</v>
      </c>
      <c r="E339" s="59" t="s">
        <v>160</v>
      </c>
      <c r="F339" s="59" t="s">
        <v>191</v>
      </c>
      <c r="G339" s="59"/>
    </row>
    <row r="340" spans="1:7">
      <c r="A340" s="66" t="s">
        <v>895</v>
      </c>
      <c r="B340" s="59" t="s">
        <v>896</v>
      </c>
      <c r="C340" s="59" t="s">
        <v>234</v>
      </c>
      <c r="D340" s="60">
        <v>1623</v>
      </c>
      <c r="E340" s="59" t="s">
        <v>207</v>
      </c>
      <c r="F340" s="59" t="s">
        <v>203</v>
      </c>
      <c r="G340" s="59"/>
    </row>
    <row r="341" spans="1:7">
      <c r="A341" s="66" t="s">
        <v>897</v>
      </c>
      <c r="B341" s="59" t="s">
        <v>898</v>
      </c>
      <c r="C341" s="59" t="s">
        <v>190</v>
      </c>
      <c r="D341" s="60">
        <v>15259</v>
      </c>
      <c r="E341" s="59" t="s">
        <v>160</v>
      </c>
      <c r="F341" s="59" t="s">
        <v>191</v>
      </c>
      <c r="G341" s="59"/>
    </row>
    <row r="342" spans="1:7">
      <c r="A342" s="66" t="s">
        <v>899</v>
      </c>
      <c r="B342" s="59" t="s">
        <v>900</v>
      </c>
      <c r="C342" s="59" t="s">
        <v>206</v>
      </c>
      <c r="D342" s="60">
        <v>14526</v>
      </c>
      <c r="E342" s="59" t="s">
        <v>160</v>
      </c>
      <c r="F342" s="59" t="s">
        <v>203</v>
      </c>
      <c r="G342" s="59"/>
    </row>
    <row r="343" spans="1:7">
      <c r="A343" s="66" t="s">
        <v>901</v>
      </c>
      <c r="B343" s="59" t="s">
        <v>902</v>
      </c>
      <c r="C343" s="59" t="s">
        <v>215</v>
      </c>
      <c r="D343" s="60">
        <v>2469</v>
      </c>
      <c r="E343" s="59" t="s">
        <v>160</v>
      </c>
      <c r="F343" s="59" t="s">
        <v>203</v>
      </c>
      <c r="G343" s="59"/>
    </row>
    <row r="344" spans="1:7">
      <c r="A344" s="66" t="s">
        <v>903</v>
      </c>
      <c r="B344" s="59" t="s">
        <v>904</v>
      </c>
      <c r="C344" s="59" t="s">
        <v>202</v>
      </c>
      <c r="D344" s="60">
        <v>7663</v>
      </c>
      <c r="E344" s="59" t="s">
        <v>160</v>
      </c>
      <c r="F344" s="59" t="s">
        <v>203</v>
      </c>
      <c r="G344" s="59"/>
    </row>
    <row r="345" spans="1:7">
      <c r="A345" s="66" t="s">
        <v>905</v>
      </c>
      <c r="B345" s="59" t="s">
        <v>906</v>
      </c>
      <c r="C345" s="59" t="s">
        <v>194</v>
      </c>
      <c r="D345" s="60">
        <v>22904</v>
      </c>
      <c r="E345" s="59" t="s">
        <v>228</v>
      </c>
      <c r="F345" s="59"/>
      <c r="G345" s="59"/>
    </row>
    <row r="346" spans="1:7">
      <c r="A346" s="66" t="s">
        <v>907</v>
      </c>
      <c r="B346" s="59" t="s">
        <v>908</v>
      </c>
      <c r="C346" s="59" t="s">
        <v>227</v>
      </c>
      <c r="D346" s="60">
        <v>10385</v>
      </c>
      <c r="E346" s="59" t="s">
        <v>160</v>
      </c>
      <c r="F346" s="59" t="s">
        <v>203</v>
      </c>
      <c r="G346" s="59"/>
    </row>
    <row r="347" spans="1:7">
      <c r="A347" s="66" t="s">
        <v>909</v>
      </c>
      <c r="B347" s="59" t="s">
        <v>910</v>
      </c>
      <c r="C347" s="59" t="s">
        <v>194</v>
      </c>
      <c r="D347" s="60">
        <v>22640</v>
      </c>
      <c r="E347" s="59" t="s">
        <v>195</v>
      </c>
      <c r="F347" s="59" t="s">
        <v>196</v>
      </c>
      <c r="G347" s="59"/>
    </row>
    <row r="348" spans="1:7">
      <c r="A348" s="66" t="s">
        <v>911</v>
      </c>
      <c r="B348" s="59" t="s">
        <v>912</v>
      </c>
      <c r="C348" s="59" t="s">
        <v>202</v>
      </c>
      <c r="D348" s="60">
        <v>818</v>
      </c>
      <c r="E348" s="59" t="s">
        <v>207</v>
      </c>
      <c r="F348" s="59" t="s">
        <v>203</v>
      </c>
      <c r="G348" s="59"/>
    </row>
    <row r="349" spans="1:7">
      <c r="A349" s="66" t="s">
        <v>913</v>
      </c>
      <c r="B349" s="59" t="s">
        <v>914</v>
      </c>
      <c r="C349" s="59" t="s">
        <v>281</v>
      </c>
      <c r="D349" s="60">
        <v>18510</v>
      </c>
      <c r="E349" s="59" t="s">
        <v>160</v>
      </c>
      <c r="F349" s="59" t="s">
        <v>196</v>
      </c>
      <c r="G349" s="59"/>
    </row>
    <row r="350" spans="1:7">
      <c r="A350" s="66" t="s">
        <v>915</v>
      </c>
      <c r="B350" s="59" t="s">
        <v>916</v>
      </c>
      <c r="C350" s="59" t="s">
        <v>194</v>
      </c>
      <c r="D350" s="60">
        <v>41248</v>
      </c>
      <c r="E350" s="59" t="s">
        <v>195</v>
      </c>
      <c r="F350" s="59" t="s">
        <v>196</v>
      </c>
      <c r="G350" s="59"/>
    </row>
    <row r="351" spans="1:7">
      <c r="A351" s="66" t="s">
        <v>917</v>
      </c>
      <c r="B351" s="59" t="s">
        <v>227</v>
      </c>
      <c r="C351" s="59" t="s">
        <v>227</v>
      </c>
      <c r="D351" s="60">
        <v>205319</v>
      </c>
      <c r="E351" s="59" t="s">
        <v>160</v>
      </c>
      <c r="F351" s="59" t="s">
        <v>203</v>
      </c>
      <c r="G351" s="59"/>
    </row>
    <row r="352" spans="1:7">
      <c r="A352" s="66" t="s">
        <v>918</v>
      </c>
      <c r="B352" s="59" t="s">
        <v>919</v>
      </c>
      <c r="C352" s="59" t="s">
        <v>215</v>
      </c>
      <c r="D352" s="60">
        <v>1183</v>
      </c>
      <c r="E352" s="59" t="s">
        <v>207</v>
      </c>
      <c r="F352" s="59" t="s">
        <v>203</v>
      </c>
      <c r="G352" s="59"/>
    </row>
    <row r="353" spans="1:7">
      <c r="A353" s="66" t="s">
        <v>920</v>
      </c>
      <c r="B353" s="59" t="s">
        <v>921</v>
      </c>
      <c r="C353" s="59" t="s">
        <v>245</v>
      </c>
      <c r="D353" s="60">
        <v>12457</v>
      </c>
      <c r="E353" s="59" t="s">
        <v>160</v>
      </c>
      <c r="F353" s="59" t="s">
        <v>191</v>
      </c>
      <c r="G353" s="59"/>
    </row>
    <row r="354" spans="1:7">
      <c r="A354" s="66" t="s">
        <v>922</v>
      </c>
      <c r="B354" s="59" t="s">
        <v>923</v>
      </c>
      <c r="C354" s="59" t="s">
        <v>249</v>
      </c>
      <c r="D354" s="60">
        <v>25244</v>
      </c>
      <c r="E354" s="59" t="s">
        <v>195</v>
      </c>
      <c r="F354" s="59" t="s">
        <v>191</v>
      </c>
      <c r="G354" s="59" t="s">
        <v>222</v>
      </c>
    </row>
    <row r="355" spans="1:7">
      <c r="A355" s="67" t="s">
        <v>924</v>
      </c>
      <c r="B355" s="61" t="s">
        <v>222</v>
      </c>
      <c r="C355" s="61" t="s">
        <v>249</v>
      </c>
      <c r="D355" s="62">
        <v>253261</v>
      </c>
      <c r="E355" s="61" t="s">
        <v>195</v>
      </c>
      <c r="F355" s="61" t="s">
        <v>191</v>
      </c>
      <c r="G355" s="61"/>
    </row>
    <row r="356" spans="1:7">
      <c r="A356" s="20"/>
    </row>
    <row r="357" spans="1:7">
      <c r="A357" s="27" t="s">
        <v>925</v>
      </c>
    </row>
    <row r="358" spans="1:7">
      <c r="A358" s="68" t="s">
        <v>926</v>
      </c>
    </row>
    <row r="359" spans="1:7"/>
  </sheetData>
  <sheetProtection algorithmName="SHA-512" hashValue="ZIHiljwWfePinRwBnYqoKKcBE2Q7qTXZ/KXEYwAh2o5VmALVSP0VwX+babP/tbpXLEnQCk0jJ8OBASvy+BdOhw==" saltValue="QJNMf/+PUxCZrjIDfGHGqw==" spinCount="100000" sheet="1" objects="1" scenarios="1"/>
  <phoneticPr fontId="3" type="noConversion"/>
  <hyperlinks>
    <hyperlink ref="A358" r:id="rId1" display="[2] MA Department of Revenue Division of Local Services Municipality Population Table 2022 (https://dlsgateway.dor.state.ma.us/reports/rdPage.aspx?rdReport=Socioeconomic.Population.population_main)" xr:uid="{7F489D51-977D-4628-96E5-95AC525EBA1F}"/>
  </hyperlinks>
  <pageMargins left="0.7" right="0.7" top="0.75" bottom="0.75" header="0.3" footer="0.3"/>
  <ignoredErrors>
    <ignoredError sqref="A4:A5 A6:A7 A8:A109 A110:A193 A194:A244 A245:A35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9A90-235F-4E55-AFF6-09F05ADB8738}">
  <dimension ref="A1:G171"/>
  <sheetViews>
    <sheetView showGridLines="0" workbookViewId="0">
      <selection activeCell="C13" sqref="C13"/>
    </sheetView>
  </sheetViews>
  <sheetFormatPr defaultColWidth="0" defaultRowHeight="14.1" customHeight="1" zeroHeight="1"/>
  <cols>
    <col min="1" max="1" width="15.42578125" customWidth="1"/>
    <col min="2" max="2" width="15.5703125" customWidth="1"/>
    <col min="3" max="3" width="26.5703125" customWidth="1"/>
    <col min="4" max="4" width="9.5703125" bestFit="1" customWidth="1"/>
    <col min="5" max="5" width="12.42578125" customWidth="1"/>
    <col min="6" max="6" width="20.140625" customWidth="1"/>
    <col min="7" max="7" width="2.85546875" customWidth="1"/>
    <col min="8" max="16384" width="8.85546875" hidden="1"/>
  </cols>
  <sheetData>
    <row r="1" spans="1:7" ht="14.1" customHeight="1">
      <c r="A1" s="136" t="s">
        <v>927</v>
      </c>
    </row>
    <row r="2" spans="1:7" ht="14.1" customHeight="1"/>
    <row r="3" spans="1:7" s="3" customFormat="1" ht="30">
      <c r="A3" s="147" t="s">
        <v>91</v>
      </c>
      <c r="B3" s="147" t="s">
        <v>39</v>
      </c>
      <c r="C3" s="147" t="s">
        <v>928</v>
      </c>
      <c r="D3" s="147" t="s">
        <v>44</v>
      </c>
      <c r="E3" s="147" t="s">
        <v>80</v>
      </c>
      <c r="F3" s="147" t="s">
        <v>929</v>
      </c>
    </row>
    <row r="4" spans="1:7" ht="14.1" customHeight="1">
      <c r="A4" s="144" t="s">
        <v>930</v>
      </c>
      <c r="B4" s="144" t="s">
        <v>139</v>
      </c>
      <c r="C4" s="144" t="s">
        <v>195</v>
      </c>
      <c r="D4" s="144" t="s">
        <v>931</v>
      </c>
      <c r="E4" s="143">
        <v>45292</v>
      </c>
      <c r="F4" s="142">
        <v>0.17216000000000001</v>
      </c>
      <c r="G4" s="10"/>
    </row>
    <row r="5" spans="1:7" ht="14.1" customHeight="1">
      <c r="A5" s="144" t="s">
        <v>932</v>
      </c>
      <c r="B5" s="144" t="s">
        <v>139</v>
      </c>
      <c r="C5" s="144" t="s">
        <v>195</v>
      </c>
      <c r="D5" s="144" t="s">
        <v>931</v>
      </c>
      <c r="E5" s="143">
        <v>45323</v>
      </c>
      <c r="F5" s="142">
        <v>0.17216000000000001</v>
      </c>
    </row>
    <row r="6" spans="1:7" ht="14.1" customHeight="1">
      <c r="A6" s="144" t="s">
        <v>933</v>
      </c>
      <c r="B6" s="144" t="s">
        <v>139</v>
      </c>
      <c r="C6" s="144" t="s">
        <v>195</v>
      </c>
      <c r="D6" s="144" t="s">
        <v>931</v>
      </c>
      <c r="E6" s="143">
        <v>45352</v>
      </c>
      <c r="F6" s="142">
        <v>0.17216000000000001</v>
      </c>
    </row>
    <row r="7" spans="1:7" ht="14.1" customHeight="1">
      <c r="A7" s="144" t="s">
        <v>934</v>
      </c>
      <c r="B7" s="144" t="s">
        <v>139</v>
      </c>
      <c r="C7" s="144" t="s">
        <v>195</v>
      </c>
      <c r="D7" s="144" t="s">
        <v>931</v>
      </c>
      <c r="E7" s="143">
        <v>45383</v>
      </c>
      <c r="F7" s="142">
        <v>0.17216000000000001</v>
      </c>
    </row>
    <row r="8" spans="1:7" ht="14.1" customHeight="1">
      <c r="A8" s="144" t="s">
        <v>935</v>
      </c>
      <c r="B8" s="144" t="s">
        <v>139</v>
      </c>
      <c r="C8" s="144" t="s">
        <v>195</v>
      </c>
      <c r="D8" s="144" t="s">
        <v>931</v>
      </c>
      <c r="E8" s="143">
        <v>45413</v>
      </c>
      <c r="F8" s="142">
        <v>0.17216000000000001</v>
      </c>
    </row>
    <row r="9" spans="1:7" ht="14.1" customHeight="1">
      <c r="A9" s="144" t="s">
        <v>936</v>
      </c>
      <c r="B9" s="144" t="s">
        <v>139</v>
      </c>
      <c r="C9" s="144" t="s">
        <v>195</v>
      </c>
      <c r="D9" s="144" t="s">
        <v>931</v>
      </c>
      <c r="E9" s="143">
        <v>45444</v>
      </c>
      <c r="F9" s="142">
        <v>0.17216000000000001</v>
      </c>
    </row>
    <row r="10" spans="1:7" ht="14.1" customHeight="1">
      <c r="A10" s="144" t="s">
        <v>937</v>
      </c>
      <c r="B10" s="144" t="s">
        <v>139</v>
      </c>
      <c r="C10" s="144" t="s">
        <v>195</v>
      </c>
      <c r="D10" s="144" t="s">
        <v>931</v>
      </c>
      <c r="E10" s="143">
        <v>45474</v>
      </c>
      <c r="F10" s="142">
        <v>0.17216000000000001</v>
      </c>
    </row>
    <row r="11" spans="1:7" ht="14.1" customHeight="1">
      <c r="A11" s="144" t="s">
        <v>938</v>
      </c>
      <c r="B11" s="144" t="s">
        <v>139</v>
      </c>
      <c r="C11" s="144" t="s">
        <v>195</v>
      </c>
      <c r="D11" s="144" t="s">
        <v>931</v>
      </c>
      <c r="E11" s="143">
        <v>45505</v>
      </c>
      <c r="F11" s="142">
        <v>0.15772</v>
      </c>
    </row>
    <row r="12" spans="1:7" ht="14.1" customHeight="1">
      <c r="A12" s="144" t="s">
        <v>939</v>
      </c>
      <c r="B12" s="144" t="s">
        <v>139</v>
      </c>
      <c r="C12" s="144" t="s">
        <v>195</v>
      </c>
      <c r="D12" s="144" t="s">
        <v>931</v>
      </c>
      <c r="E12" s="143">
        <v>45536</v>
      </c>
      <c r="F12" s="142">
        <v>0.15772</v>
      </c>
    </row>
    <row r="13" spans="1:7" ht="14.1" customHeight="1">
      <c r="A13" s="144" t="s">
        <v>940</v>
      </c>
      <c r="B13" s="144" t="s">
        <v>139</v>
      </c>
      <c r="C13" s="144" t="s">
        <v>195</v>
      </c>
      <c r="D13" s="144" t="s">
        <v>931</v>
      </c>
      <c r="E13" s="143">
        <v>45566</v>
      </c>
      <c r="F13" s="142">
        <v>0.15772</v>
      </c>
    </row>
    <row r="14" spans="1:7" ht="14.1" customHeight="1">
      <c r="A14" s="144" t="s">
        <v>941</v>
      </c>
      <c r="B14" s="144" t="s">
        <v>139</v>
      </c>
      <c r="C14" s="144" t="s">
        <v>195</v>
      </c>
      <c r="D14" s="144" t="s">
        <v>931</v>
      </c>
      <c r="E14" s="143">
        <v>45597</v>
      </c>
      <c r="F14" s="142">
        <v>0.15772</v>
      </c>
    </row>
    <row r="15" spans="1:7" ht="14.1" customHeight="1">
      <c r="A15" s="144" t="s">
        <v>942</v>
      </c>
      <c r="B15" s="144" t="s">
        <v>139</v>
      </c>
      <c r="C15" s="144" t="s">
        <v>195</v>
      </c>
      <c r="D15" s="144" t="s">
        <v>931</v>
      </c>
      <c r="E15" s="143">
        <v>45627</v>
      </c>
      <c r="F15" s="142">
        <v>0.15772</v>
      </c>
    </row>
    <row r="16" spans="1:7" ht="14.1" customHeight="1">
      <c r="A16" s="144" t="s">
        <v>943</v>
      </c>
      <c r="B16" s="144" t="s">
        <v>139</v>
      </c>
      <c r="C16" s="144" t="s">
        <v>207</v>
      </c>
      <c r="D16" s="144" t="s">
        <v>931</v>
      </c>
      <c r="E16" s="143">
        <v>45292</v>
      </c>
      <c r="F16" s="142">
        <v>0.15810000000000002</v>
      </c>
    </row>
    <row r="17" spans="1:6" ht="14.1" customHeight="1">
      <c r="A17" s="144" t="s">
        <v>944</v>
      </c>
      <c r="B17" s="144" t="s">
        <v>139</v>
      </c>
      <c r="C17" s="144" t="s">
        <v>207</v>
      </c>
      <c r="D17" s="144" t="s">
        <v>931</v>
      </c>
      <c r="E17" s="143">
        <v>45323</v>
      </c>
      <c r="F17" s="142">
        <v>0.15810000000000002</v>
      </c>
    </row>
    <row r="18" spans="1:6" ht="14.1" customHeight="1">
      <c r="A18" s="144" t="s">
        <v>945</v>
      </c>
      <c r="B18" s="144" t="s">
        <v>139</v>
      </c>
      <c r="C18" s="144" t="s">
        <v>207</v>
      </c>
      <c r="D18" s="144" t="s">
        <v>931</v>
      </c>
      <c r="E18" s="143">
        <v>45352</v>
      </c>
      <c r="F18" s="142">
        <v>0.15810000000000002</v>
      </c>
    </row>
    <row r="19" spans="1:6" ht="14.1" customHeight="1">
      <c r="A19" s="144" t="s">
        <v>946</v>
      </c>
      <c r="B19" s="144" t="s">
        <v>139</v>
      </c>
      <c r="C19" s="144" t="s">
        <v>207</v>
      </c>
      <c r="D19" s="144" t="s">
        <v>931</v>
      </c>
      <c r="E19" s="143">
        <v>45383</v>
      </c>
      <c r="F19" s="142">
        <v>0.15810000000000002</v>
      </c>
    </row>
    <row r="20" spans="1:6" ht="14.1" customHeight="1">
      <c r="A20" s="144" t="s">
        <v>947</v>
      </c>
      <c r="B20" s="144" t="s">
        <v>139</v>
      </c>
      <c r="C20" s="144" t="s">
        <v>207</v>
      </c>
      <c r="D20" s="144" t="s">
        <v>931</v>
      </c>
      <c r="E20" s="143">
        <v>45413</v>
      </c>
      <c r="F20" s="142">
        <v>0.15810000000000002</v>
      </c>
    </row>
    <row r="21" spans="1:6" ht="14.1" customHeight="1">
      <c r="A21" s="144" t="s">
        <v>948</v>
      </c>
      <c r="B21" s="144" t="s">
        <v>139</v>
      </c>
      <c r="C21" s="144" t="s">
        <v>207</v>
      </c>
      <c r="D21" s="144" t="s">
        <v>931</v>
      </c>
      <c r="E21" s="143">
        <v>45444</v>
      </c>
      <c r="F21" s="142">
        <v>0.15810000000000002</v>
      </c>
    </row>
    <row r="22" spans="1:6" ht="14.1" customHeight="1">
      <c r="A22" s="144" t="s">
        <v>949</v>
      </c>
      <c r="B22" s="144" t="s">
        <v>139</v>
      </c>
      <c r="C22" s="144" t="s">
        <v>207</v>
      </c>
      <c r="D22" s="144" t="s">
        <v>931</v>
      </c>
      <c r="E22" s="143">
        <v>45474</v>
      </c>
      <c r="F22" s="142">
        <v>0.15810000000000002</v>
      </c>
    </row>
    <row r="23" spans="1:6" ht="14.1" customHeight="1">
      <c r="A23" s="144" t="s">
        <v>950</v>
      </c>
      <c r="B23" s="144" t="s">
        <v>139</v>
      </c>
      <c r="C23" s="144" t="s">
        <v>207</v>
      </c>
      <c r="D23" s="144" t="s">
        <v>931</v>
      </c>
      <c r="E23" s="143">
        <v>45505</v>
      </c>
      <c r="F23" s="142">
        <v>0.14024</v>
      </c>
    </row>
    <row r="24" spans="1:6" ht="14.1" customHeight="1">
      <c r="A24" s="144" t="s">
        <v>951</v>
      </c>
      <c r="B24" s="144" t="s">
        <v>139</v>
      </c>
      <c r="C24" s="144" t="s">
        <v>207</v>
      </c>
      <c r="D24" s="144" t="s">
        <v>931</v>
      </c>
      <c r="E24" s="143">
        <v>45536</v>
      </c>
      <c r="F24" s="142">
        <v>0.14024</v>
      </c>
    </row>
    <row r="25" spans="1:6" ht="14.1" customHeight="1">
      <c r="A25" s="144" t="s">
        <v>952</v>
      </c>
      <c r="B25" s="144" t="s">
        <v>139</v>
      </c>
      <c r="C25" s="144" t="s">
        <v>207</v>
      </c>
      <c r="D25" s="144" t="s">
        <v>931</v>
      </c>
      <c r="E25" s="143">
        <v>45566</v>
      </c>
      <c r="F25" s="142">
        <v>0.14024</v>
      </c>
    </row>
    <row r="26" spans="1:6" ht="14.1" customHeight="1">
      <c r="A26" s="144" t="s">
        <v>953</v>
      </c>
      <c r="B26" s="144" t="s">
        <v>139</v>
      </c>
      <c r="C26" s="144" t="s">
        <v>207</v>
      </c>
      <c r="D26" s="144" t="s">
        <v>931</v>
      </c>
      <c r="E26" s="143">
        <v>45597</v>
      </c>
      <c r="F26" s="142">
        <v>0.14024</v>
      </c>
    </row>
    <row r="27" spans="1:6" ht="14.1" customHeight="1">
      <c r="A27" s="144" t="s">
        <v>954</v>
      </c>
      <c r="B27" s="144" t="s">
        <v>139</v>
      </c>
      <c r="C27" s="144" t="s">
        <v>207</v>
      </c>
      <c r="D27" s="144" t="s">
        <v>931</v>
      </c>
      <c r="E27" s="143">
        <v>45627</v>
      </c>
      <c r="F27" s="142">
        <v>0.14024</v>
      </c>
    </row>
    <row r="28" spans="1:6" ht="14.1" customHeight="1">
      <c r="A28" s="144" t="s">
        <v>955</v>
      </c>
      <c r="B28" s="144" t="s">
        <v>139</v>
      </c>
      <c r="C28" s="144" t="s">
        <v>160</v>
      </c>
      <c r="D28" s="144" t="s">
        <v>931</v>
      </c>
      <c r="E28" s="143">
        <v>45292</v>
      </c>
      <c r="F28" s="142">
        <v>0.18213000000000001</v>
      </c>
    </row>
    <row r="29" spans="1:6" ht="14.1" customHeight="1">
      <c r="A29" s="144" t="s">
        <v>956</v>
      </c>
      <c r="B29" s="144" t="s">
        <v>139</v>
      </c>
      <c r="C29" s="144" t="s">
        <v>160</v>
      </c>
      <c r="D29" s="144" t="s">
        <v>931</v>
      </c>
      <c r="E29" s="143">
        <v>45323</v>
      </c>
      <c r="F29" s="142">
        <v>0.18213000000000001</v>
      </c>
    </row>
    <row r="30" spans="1:6" ht="14.1" customHeight="1">
      <c r="A30" s="144" t="s">
        <v>957</v>
      </c>
      <c r="B30" s="144" t="s">
        <v>139</v>
      </c>
      <c r="C30" s="144" t="s">
        <v>160</v>
      </c>
      <c r="D30" s="144" t="s">
        <v>931</v>
      </c>
      <c r="E30" s="143">
        <v>45352</v>
      </c>
      <c r="F30" s="142">
        <v>0.18213000000000001</v>
      </c>
    </row>
    <row r="31" spans="1:6" ht="14.1" customHeight="1">
      <c r="A31" s="144" t="s">
        <v>958</v>
      </c>
      <c r="B31" s="144" t="s">
        <v>139</v>
      </c>
      <c r="C31" s="144" t="s">
        <v>160</v>
      </c>
      <c r="D31" s="144" t="s">
        <v>931</v>
      </c>
      <c r="E31" s="143">
        <v>45383</v>
      </c>
      <c r="F31" s="142">
        <v>0.18213000000000001</v>
      </c>
    </row>
    <row r="32" spans="1:6" ht="14.1" customHeight="1">
      <c r="A32" s="144" t="s">
        <v>959</v>
      </c>
      <c r="B32" s="144" t="s">
        <v>139</v>
      </c>
      <c r="C32" s="144" t="s">
        <v>160</v>
      </c>
      <c r="D32" s="144" t="s">
        <v>931</v>
      </c>
      <c r="E32" s="143">
        <v>45413</v>
      </c>
      <c r="F32" s="142">
        <v>0.18213000000000001</v>
      </c>
    </row>
    <row r="33" spans="1:6" ht="14.1" customHeight="1">
      <c r="A33" s="144" t="s">
        <v>960</v>
      </c>
      <c r="B33" s="144" t="s">
        <v>139</v>
      </c>
      <c r="C33" s="144" t="s">
        <v>160</v>
      </c>
      <c r="D33" s="144" t="s">
        <v>931</v>
      </c>
      <c r="E33" s="143">
        <v>45444</v>
      </c>
      <c r="F33" s="142">
        <v>0.18213000000000001</v>
      </c>
    </row>
    <row r="34" spans="1:6" ht="14.1" customHeight="1">
      <c r="A34" s="144" t="s">
        <v>961</v>
      </c>
      <c r="B34" s="144" t="s">
        <v>139</v>
      </c>
      <c r="C34" s="144" t="s">
        <v>160</v>
      </c>
      <c r="D34" s="144" t="s">
        <v>931</v>
      </c>
      <c r="E34" s="143">
        <v>45474</v>
      </c>
      <c r="F34" s="142">
        <v>0.18213000000000001</v>
      </c>
    </row>
    <row r="35" spans="1:6" ht="14.1" customHeight="1">
      <c r="A35" s="144" t="s">
        <v>962</v>
      </c>
      <c r="B35" s="144" t="s">
        <v>139</v>
      </c>
      <c r="C35" s="144" t="s">
        <v>160</v>
      </c>
      <c r="D35" s="144" t="s">
        <v>931</v>
      </c>
      <c r="E35" s="143">
        <v>45505</v>
      </c>
      <c r="F35" s="142">
        <v>0.16055</v>
      </c>
    </row>
    <row r="36" spans="1:6" ht="14.1" customHeight="1">
      <c r="A36" s="144" t="s">
        <v>963</v>
      </c>
      <c r="B36" s="144" t="s">
        <v>139</v>
      </c>
      <c r="C36" s="144" t="s">
        <v>160</v>
      </c>
      <c r="D36" s="144" t="s">
        <v>931</v>
      </c>
      <c r="E36" s="143">
        <v>45536</v>
      </c>
      <c r="F36" s="142">
        <v>0.16055</v>
      </c>
    </row>
    <row r="37" spans="1:6" ht="14.1" customHeight="1">
      <c r="A37" s="144" t="s">
        <v>964</v>
      </c>
      <c r="B37" s="144" t="s">
        <v>139</v>
      </c>
      <c r="C37" s="144" t="s">
        <v>160</v>
      </c>
      <c r="D37" s="144" t="s">
        <v>931</v>
      </c>
      <c r="E37" s="143">
        <v>45566</v>
      </c>
      <c r="F37" s="142">
        <v>0.16055</v>
      </c>
    </row>
    <row r="38" spans="1:6" ht="14.1" customHeight="1">
      <c r="A38" s="144" t="s">
        <v>965</v>
      </c>
      <c r="B38" s="144" t="s">
        <v>139</v>
      </c>
      <c r="C38" s="144" t="s">
        <v>160</v>
      </c>
      <c r="D38" s="144" t="s">
        <v>931</v>
      </c>
      <c r="E38" s="143">
        <v>45597</v>
      </c>
      <c r="F38" s="142">
        <v>0.16055</v>
      </c>
    </row>
    <row r="39" spans="1:6" ht="14.1" customHeight="1">
      <c r="A39" s="144" t="s">
        <v>966</v>
      </c>
      <c r="B39" s="144" t="s">
        <v>139</v>
      </c>
      <c r="C39" s="144" t="s">
        <v>160</v>
      </c>
      <c r="D39" s="144" t="s">
        <v>931</v>
      </c>
      <c r="E39" s="143">
        <v>45627</v>
      </c>
      <c r="F39" s="142">
        <v>0.16055</v>
      </c>
    </row>
    <row r="40" spans="1:6" ht="14.1" customHeight="1">
      <c r="A40" s="144" t="s">
        <v>967</v>
      </c>
      <c r="B40" s="144" t="s">
        <v>139</v>
      </c>
      <c r="C40" s="144" t="s">
        <v>231</v>
      </c>
      <c r="D40" s="144" t="s">
        <v>931</v>
      </c>
      <c r="E40" s="143">
        <v>45292</v>
      </c>
      <c r="F40" s="142">
        <v>0.21206</v>
      </c>
    </row>
    <row r="41" spans="1:6" ht="14.1" customHeight="1">
      <c r="A41" s="144" t="s">
        <v>968</v>
      </c>
      <c r="B41" s="144" t="s">
        <v>139</v>
      </c>
      <c r="C41" s="144" t="s">
        <v>231</v>
      </c>
      <c r="D41" s="144" t="s">
        <v>931</v>
      </c>
      <c r="E41" s="143">
        <v>45323</v>
      </c>
      <c r="F41" s="145">
        <v>0.19338</v>
      </c>
    </row>
    <row r="42" spans="1:6" ht="14.1" customHeight="1">
      <c r="A42" s="144" t="s">
        <v>969</v>
      </c>
      <c r="B42" s="144" t="s">
        <v>139</v>
      </c>
      <c r="C42" s="144" t="s">
        <v>231</v>
      </c>
      <c r="D42" s="144" t="s">
        <v>931</v>
      </c>
      <c r="E42" s="143">
        <v>45352</v>
      </c>
      <c r="F42" s="145">
        <v>0.19338</v>
      </c>
    </row>
    <row r="43" spans="1:6" ht="14.1" customHeight="1">
      <c r="A43" s="144" t="s">
        <v>970</v>
      </c>
      <c r="B43" s="144" t="s">
        <v>139</v>
      </c>
      <c r="C43" s="144" t="s">
        <v>231</v>
      </c>
      <c r="D43" s="144" t="s">
        <v>931</v>
      </c>
      <c r="E43" s="143">
        <v>45383</v>
      </c>
      <c r="F43" s="145">
        <v>0.19338</v>
      </c>
    </row>
    <row r="44" spans="1:6" ht="14.1" customHeight="1">
      <c r="A44" s="144" t="s">
        <v>971</v>
      </c>
      <c r="B44" s="144" t="s">
        <v>139</v>
      </c>
      <c r="C44" s="144" t="s">
        <v>231</v>
      </c>
      <c r="D44" s="144" t="s">
        <v>931</v>
      </c>
      <c r="E44" s="143">
        <v>45413</v>
      </c>
      <c r="F44" s="145">
        <v>0.19338</v>
      </c>
    </row>
    <row r="45" spans="1:6" ht="14.1" customHeight="1">
      <c r="A45" s="144" t="s">
        <v>972</v>
      </c>
      <c r="B45" s="144" t="s">
        <v>139</v>
      </c>
      <c r="C45" s="144" t="s">
        <v>231</v>
      </c>
      <c r="D45" s="144" t="s">
        <v>931</v>
      </c>
      <c r="E45" s="143">
        <v>45444</v>
      </c>
      <c r="F45" s="145">
        <v>0.19338</v>
      </c>
    </row>
    <row r="46" spans="1:6" ht="14.1" customHeight="1">
      <c r="A46" s="144" t="s">
        <v>973</v>
      </c>
      <c r="B46" s="144" t="s">
        <v>139</v>
      </c>
      <c r="C46" s="144" t="s">
        <v>231</v>
      </c>
      <c r="D46" s="144" t="s">
        <v>931</v>
      </c>
      <c r="E46" s="143">
        <v>45474</v>
      </c>
      <c r="F46" s="145">
        <v>0.19338</v>
      </c>
    </row>
    <row r="47" spans="1:6" ht="14.1" customHeight="1">
      <c r="A47" s="144" t="s">
        <v>974</v>
      </c>
      <c r="B47" s="144" t="s">
        <v>139</v>
      </c>
      <c r="C47" s="144" t="s">
        <v>231</v>
      </c>
      <c r="D47" s="144" t="s">
        <v>931</v>
      </c>
      <c r="E47" s="143">
        <v>45505</v>
      </c>
      <c r="F47" s="142">
        <v>0.19303999999999999</v>
      </c>
    </row>
    <row r="48" spans="1:6" ht="14.1" customHeight="1">
      <c r="A48" s="144" t="s">
        <v>975</v>
      </c>
      <c r="B48" s="144" t="s">
        <v>139</v>
      </c>
      <c r="C48" s="144" t="s">
        <v>231</v>
      </c>
      <c r="D48" s="144" t="s">
        <v>931</v>
      </c>
      <c r="E48" s="143">
        <v>45536</v>
      </c>
      <c r="F48" s="142">
        <v>0.19303999999999999</v>
      </c>
    </row>
    <row r="49" spans="1:6" ht="14.1" customHeight="1">
      <c r="A49" s="144" t="s">
        <v>976</v>
      </c>
      <c r="B49" s="144" t="s">
        <v>139</v>
      </c>
      <c r="C49" s="144" t="s">
        <v>231</v>
      </c>
      <c r="D49" s="144" t="s">
        <v>931</v>
      </c>
      <c r="E49" s="143">
        <v>45566</v>
      </c>
      <c r="F49" s="142">
        <v>0.19303999999999999</v>
      </c>
    </row>
    <row r="50" spans="1:6" ht="14.1" customHeight="1">
      <c r="A50" s="144" t="s">
        <v>977</v>
      </c>
      <c r="B50" s="144" t="s">
        <v>139</v>
      </c>
      <c r="C50" s="144" t="s">
        <v>231</v>
      </c>
      <c r="D50" s="144" t="s">
        <v>931</v>
      </c>
      <c r="E50" s="143">
        <v>45597</v>
      </c>
      <c r="F50" s="142">
        <v>0.19303999999999999</v>
      </c>
    </row>
    <row r="51" spans="1:6" ht="14.1" customHeight="1">
      <c r="A51" s="144" t="s">
        <v>978</v>
      </c>
      <c r="B51" s="144" t="s">
        <v>139</v>
      </c>
      <c r="C51" s="144" t="s">
        <v>231</v>
      </c>
      <c r="D51" s="144" t="s">
        <v>931</v>
      </c>
      <c r="E51" s="143">
        <v>45627</v>
      </c>
      <c r="F51" s="142">
        <v>0.19303999999999999</v>
      </c>
    </row>
    <row r="52" spans="1:6" ht="14.1" customHeight="1">
      <c r="A52" s="144" t="s">
        <v>979</v>
      </c>
      <c r="B52" s="144" t="s">
        <v>145</v>
      </c>
      <c r="C52" s="144" t="s">
        <v>195</v>
      </c>
      <c r="D52" s="144" t="s">
        <v>931</v>
      </c>
      <c r="E52" s="143">
        <v>45292</v>
      </c>
      <c r="F52" s="145">
        <v>0.17552000000000001</v>
      </c>
    </row>
    <row r="53" spans="1:6" ht="14.1" customHeight="1">
      <c r="A53" s="144" t="s">
        <v>980</v>
      </c>
      <c r="B53" s="144" t="s">
        <v>145</v>
      </c>
      <c r="C53" s="144" t="s">
        <v>195</v>
      </c>
      <c r="D53" s="144" t="s">
        <v>931</v>
      </c>
      <c r="E53" s="143">
        <v>45323</v>
      </c>
      <c r="F53" s="145">
        <v>0.17552000000000001</v>
      </c>
    </row>
    <row r="54" spans="1:6" ht="14.1" customHeight="1">
      <c r="A54" s="144" t="s">
        <v>981</v>
      </c>
      <c r="B54" s="144" t="s">
        <v>145</v>
      </c>
      <c r="C54" s="144" t="s">
        <v>195</v>
      </c>
      <c r="D54" s="144" t="s">
        <v>931</v>
      </c>
      <c r="E54" s="143">
        <v>45352</v>
      </c>
      <c r="F54" s="145">
        <v>0.17552000000000001</v>
      </c>
    </row>
    <row r="55" spans="1:6" ht="14.1" customHeight="1">
      <c r="A55" s="144" t="s">
        <v>982</v>
      </c>
      <c r="B55" s="144" t="s">
        <v>145</v>
      </c>
      <c r="C55" s="144" t="s">
        <v>195</v>
      </c>
      <c r="D55" s="144" t="s">
        <v>931</v>
      </c>
      <c r="E55" s="143">
        <v>45383</v>
      </c>
      <c r="F55" s="145">
        <v>0.17552000000000001</v>
      </c>
    </row>
    <row r="56" spans="1:6" ht="14.1" customHeight="1">
      <c r="A56" s="144" t="s">
        <v>983</v>
      </c>
      <c r="B56" s="144" t="s">
        <v>145</v>
      </c>
      <c r="C56" s="144" t="s">
        <v>195</v>
      </c>
      <c r="D56" s="144" t="s">
        <v>931</v>
      </c>
      <c r="E56" s="143">
        <v>45413</v>
      </c>
      <c r="F56" s="145">
        <v>0.17552000000000001</v>
      </c>
    </row>
    <row r="57" spans="1:6" ht="14.1" customHeight="1">
      <c r="A57" s="144" t="s">
        <v>984</v>
      </c>
      <c r="B57" s="144" t="s">
        <v>145</v>
      </c>
      <c r="C57" s="144" t="s">
        <v>195</v>
      </c>
      <c r="D57" s="144" t="s">
        <v>931</v>
      </c>
      <c r="E57" s="143">
        <v>45444</v>
      </c>
      <c r="F57" s="145">
        <v>0.17552000000000001</v>
      </c>
    </row>
    <row r="58" spans="1:6" ht="14.1" customHeight="1">
      <c r="A58" s="144" t="s">
        <v>985</v>
      </c>
      <c r="B58" s="144" t="s">
        <v>145</v>
      </c>
      <c r="C58" s="144" t="s">
        <v>195</v>
      </c>
      <c r="D58" s="144" t="s">
        <v>931</v>
      </c>
      <c r="E58" s="143">
        <v>45474</v>
      </c>
      <c r="F58" s="145">
        <v>0.17552000000000001</v>
      </c>
    </row>
    <row r="59" spans="1:6" ht="14.1" customHeight="1">
      <c r="A59" s="144" t="s">
        <v>986</v>
      </c>
      <c r="B59" s="144" t="s">
        <v>145</v>
      </c>
      <c r="C59" s="144" t="s">
        <v>195</v>
      </c>
      <c r="D59" s="144" t="s">
        <v>931</v>
      </c>
      <c r="E59" s="143">
        <v>45505</v>
      </c>
      <c r="F59" s="146">
        <v>0.15676999999999999</v>
      </c>
    </row>
    <row r="60" spans="1:6" ht="14.1" customHeight="1">
      <c r="A60" s="144" t="s">
        <v>987</v>
      </c>
      <c r="B60" s="144" t="s">
        <v>145</v>
      </c>
      <c r="C60" s="144" t="s">
        <v>195</v>
      </c>
      <c r="D60" s="144" t="s">
        <v>931</v>
      </c>
      <c r="E60" s="143">
        <v>45536</v>
      </c>
      <c r="F60" s="146">
        <v>0.15676999999999999</v>
      </c>
    </row>
    <row r="61" spans="1:6" ht="14.1" customHeight="1">
      <c r="A61" s="144" t="s">
        <v>988</v>
      </c>
      <c r="B61" s="144" t="s">
        <v>145</v>
      </c>
      <c r="C61" s="144" t="s">
        <v>195</v>
      </c>
      <c r="D61" s="144" t="s">
        <v>931</v>
      </c>
      <c r="E61" s="143">
        <v>45566</v>
      </c>
      <c r="F61" s="146">
        <v>0.15676999999999999</v>
      </c>
    </row>
    <row r="62" spans="1:6" ht="14.1" customHeight="1">
      <c r="A62" s="144" t="s">
        <v>989</v>
      </c>
      <c r="B62" s="144" t="s">
        <v>145</v>
      </c>
      <c r="C62" s="144" t="s">
        <v>195</v>
      </c>
      <c r="D62" s="144" t="s">
        <v>931</v>
      </c>
      <c r="E62" s="143">
        <v>45597</v>
      </c>
      <c r="F62" s="146">
        <v>0.15676999999999999</v>
      </c>
    </row>
    <row r="63" spans="1:6" ht="14.1" customHeight="1">
      <c r="A63" s="144" t="s">
        <v>990</v>
      </c>
      <c r="B63" s="144" t="s">
        <v>145</v>
      </c>
      <c r="C63" s="144" t="s">
        <v>195</v>
      </c>
      <c r="D63" s="144" t="s">
        <v>931</v>
      </c>
      <c r="E63" s="143">
        <v>45627</v>
      </c>
      <c r="F63" s="146">
        <v>0.15676999999999999</v>
      </c>
    </row>
    <row r="64" spans="1:6" ht="14.1" customHeight="1">
      <c r="A64" s="144" t="s">
        <v>991</v>
      </c>
      <c r="B64" s="144" t="s">
        <v>145</v>
      </c>
      <c r="C64" s="144" t="s">
        <v>207</v>
      </c>
      <c r="D64" s="144" t="s">
        <v>931</v>
      </c>
      <c r="E64" s="143">
        <v>45292</v>
      </c>
      <c r="F64" s="146">
        <v>0.16178999999999999</v>
      </c>
    </row>
    <row r="65" spans="1:6" ht="14.1" customHeight="1">
      <c r="A65" s="144" t="s">
        <v>992</v>
      </c>
      <c r="B65" s="144" t="s">
        <v>145</v>
      </c>
      <c r="C65" s="144" t="s">
        <v>207</v>
      </c>
      <c r="D65" s="144" t="s">
        <v>931</v>
      </c>
      <c r="E65" s="143">
        <v>45323</v>
      </c>
      <c r="F65" s="146">
        <v>0.16178999999999999</v>
      </c>
    </row>
    <row r="66" spans="1:6" ht="14.1" customHeight="1">
      <c r="A66" s="144" t="s">
        <v>993</v>
      </c>
      <c r="B66" s="144" t="s">
        <v>145</v>
      </c>
      <c r="C66" s="144" t="s">
        <v>207</v>
      </c>
      <c r="D66" s="144" t="s">
        <v>931</v>
      </c>
      <c r="E66" s="143">
        <v>45352</v>
      </c>
      <c r="F66" s="146">
        <v>0.16178999999999999</v>
      </c>
    </row>
    <row r="67" spans="1:6" ht="14.1" customHeight="1">
      <c r="A67" s="144" t="s">
        <v>994</v>
      </c>
      <c r="B67" s="144" t="s">
        <v>145</v>
      </c>
      <c r="C67" s="144" t="s">
        <v>207</v>
      </c>
      <c r="D67" s="144" t="s">
        <v>931</v>
      </c>
      <c r="E67" s="143">
        <v>45383</v>
      </c>
      <c r="F67" s="146">
        <v>0.16178999999999999</v>
      </c>
    </row>
    <row r="68" spans="1:6" ht="14.1" customHeight="1">
      <c r="A68" s="144" t="s">
        <v>995</v>
      </c>
      <c r="B68" s="144" t="s">
        <v>145</v>
      </c>
      <c r="C68" s="144" t="s">
        <v>207</v>
      </c>
      <c r="D68" s="144" t="s">
        <v>931</v>
      </c>
      <c r="E68" s="143">
        <v>45413</v>
      </c>
      <c r="F68" s="146">
        <v>0.16178999999999999</v>
      </c>
    </row>
    <row r="69" spans="1:6" ht="14.1" customHeight="1">
      <c r="A69" s="144" t="s">
        <v>996</v>
      </c>
      <c r="B69" s="144" t="s">
        <v>145</v>
      </c>
      <c r="C69" s="144" t="s">
        <v>207</v>
      </c>
      <c r="D69" s="144" t="s">
        <v>931</v>
      </c>
      <c r="E69" s="143">
        <v>45444</v>
      </c>
      <c r="F69" s="146">
        <v>0.16178999999999999</v>
      </c>
    </row>
    <row r="70" spans="1:6" ht="14.1" customHeight="1">
      <c r="A70" s="144" t="s">
        <v>997</v>
      </c>
      <c r="B70" s="144" t="s">
        <v>145</v>
      </c>
      <c r="C70" s="144" t="s">
        <v>207</v>
      </c>
      <c r="D70" s="144" t="s">
        <v>931</v>
      </c>
      <c r="E70" s="143">
        <v>45474</v>
      </c>
      <c r="F70" s="146">
        <v>0.16178999999999999</v>
      </c>
    </row>
    <row r="71" spans="1:6" ht="14.1" customHeight="1">
      <c r="A71" s="144" t="s">
        <v>998</v>
      </c>
      <c r="B71" s="144" t="s">
        <v>145</v>
      </c>
      <c r="C71" s="144" t="s">
        <v>207</v>
      </c>
      <c r="D71" s="144" t="s">
        <v>931</v>
      </c>
      <c r="E71" s="143">
        <v>45505</v>
      </c>
      <c r="F71" s="142">
        <v>0.13928000000000001</v>
      </c>
    </row>
    <row r="72" spans="1:6" ht="14.1" customHeight="1">
      <c r="A72" s="144" t="s">
        <v>999</v>
      </c>
      <c r="B72" s="144" t="s">
        <v>145</v>
      </c>
      <c r="C72" s="144" t="s">
        <v>207</v>
      </c>
      <c r="D72" s="144" t="s">
        <v>931</v>
      </c>
      <c r="E72" s="143">
        <v>45536</v>
      </c>
      <c r="F72" s="142">
        <v>0.13928000000000001</v>
      </c>
    </row>
    <row r="73" spans="1:6" ht="14.1" customHeight="1">
      <c r="A73" s="144" t="s">
        <v>1000</v>
      </c>
      <c r="B73" s="144" t="s">
        <v>145</v>
      </c>
      <c r="C73" s="144" t="s">
        <v>207</v>
      </c>
      <c r="D73" s="144" t="s">
        <v>931</v>
      </c>
      <c r="E73" s="143">
        <v>45566</v>
      </c>
      <c r="F73" s="142">
        <v>0.13928000000000001</v>
      </c>
    </row>
    <row r="74" spans="1:6" ht="14.1" customHeight="1">
      <c r="A74" s="144" t="s">
        <v>1001</v>
      </c>
      <c r="B74" s="144" t="s">
        <v>145</v>
      </c>
      <c r="C74" s="144" t="s">
        <v>207</v>
      </c>
      <c r="D74" s="144" t="s">
        <v>931</v>
      </c>
      <c r="E74" s="143">
        <v>45597</v>
      </c>
      <c r="F74" s="142">
        <v>0.13928000000000001</v>
      </c>
    </row>
    <row r="75" spans="1:6" ht="14.1" customHeight="1">
      <c r="A75" s="144" t="s">
        <v>1002</v>
      </c>
      <c r="B75" s="144" t="s">
        <v>145</v>
      </c>
      <c r="C75" s="144" t="s">
        <v>207</v>
      </c>
      <c r="D75" s="144" t="s">
        <v>931</v>
      </c>
      <c r="E75" s="143">
        <v>45627</v>
      </c>
      <c r="F75" s="142">
        <v>0.13928000000000001</v>
      </c>
    </row>
    <row r="76" spans="1:6" ht="14.1" customHeight="1">
      <c r="A76" s="144" t="s">
        <v>1003</v>
      </c>
      <c r="B76" s="144" t="s">
        <v>145</v>
      </c>
      <c r="C76" s="144" t="s">
        <v>160</v>
      </c>
      <c r="D76" s="144" t="s">
        <v>931</v>
      </c>
      <c r="E76" s="143">
        <v>45292</v>
      </c>
      <c r="F76" s="142">
        <v>0.17262</v>
      </c>
    </row>
    <row r="77" spans="1:6" ht="14.1" customHeight="1">
      <c r="A77" s="144" t="s">
        <v>1004</v>
      </c>
      <c r="B77" s="144" t="s">
        <v>145</v>
      </c>
      <c r="C77" s="144" t="s">
        <v>160</v>
      </c>
      <c r="D77" s="144" t="s">
        <v>931</v>
      </c>
      <c r="E77" s="143">
        <v>45323</v>
      </c>
      <c r="F77" s="142">
        <v>0.17262</v>
      </c>
    </row>
    <row r="78" spans="1:6" ht="14.1" customHeight="1">
      <c r="A78" s="144" t="s">
        <v>1005</v>
      </c>
      <c r="B78" s="144" t="s">
        <v>145</v>
      </c>
      <c r="C78" s="144" t="s">
        <v>160</v>
      </c>
      <c r="D78" s="144" t="s">
        <v>931</v>
      </c>
      <c r="E78" s="143">
        <v>45352</v>
      </c>
      <c r="F78" s="142">
        <v>0.17262</v>
      </c>
    </row>
    <row r="79" spans="1:6" ht="14.1" customHeight="1">
      <c r="A79" s="144" t="s">
        <v>1006</v>
      </c>
      <c r="B79" s="144" t="s">
        <v>145</v>
      </c>
      <c r="C79" s="144" t="s">
        <v>160</v>
      </c>
      <c r="D79" s="144" t="s">
        <v>931</v>
      </c>
      <c r="E79" s="143">
        <v>45383</v>
      </c>
      <c r="F79" s="142">
        <v>0.17262</v>
      </c>
    </row>
    <row r="80" spans="1:6" ht="14.1" customHeight="1">
      <c r="A80" s="144" t="s">
        <v>1007</v>
      </c>
      <c r="B80" s="144" t="s">
        <v>145</v>
      </c>
      <c r="C80" s="144" t="s">
        <v>160</v>
      </c>
      <c r="D80" s="144" t="s">
        <v>931</v>
      </c>
      <c r="E80" s="143">
        <v>45413</v>
      </c>
      <c r="F80" s="142">
        <v>0.17262</v>
      </c>
    </row>
    <row r="81" spans="1:6" ht="14.1" customHeight="1">
      <c r="A81" s="144" t="s">
        <v>1008</v>
      </c>
      <c r="B81" s="144" t="s">
        <v>145</v>
      </c>
      <c r="C81" s="144" t="s">
        <v>160</v>
      </c>
      <c r="D81" s="144" t="s">
        <v>931</v>
      </c>
      <c r="E81" s="143">
        <v>45444</v>
      </c>
      <c r="F81" s="142">
        <v>0.17262</v>
      </c>
    </row>
    <row r="82" spans="1:6" ht="14.1" customHeight="1">
      <c r="A82" s="144" t="s">
        <v>1009</v>
      </c>
      <c r="B82" s="144" t="s">
        <v>145</v>
      </c>
      <c r="C82" s="144" t="s">
        <v>160</v>
      </c>
      <c r="D82" s="144" t="s">
        <v>931</v>
      </c>
      <c r="E82" s="143">
        <v>45474</v>
      </c>
      <c r="F82" s="142">
        <v>0.17262</v>
      </c>
    </row>
    <row r="83" spans="1:6" ht="14.1" customHeight="1">
      <c r="A83" s="144" t="s">
        <v>1010</v>
      </c>
      <c r="B83" s="144" t="s">
        <v>145</v>
      </c>
      <c r="C83" s="144" t="s">
        <v>160</v>
      </c>
      <c r="D83" s="144" t="s">
        <v>931</v>
      </c>
      <c r="E83" s="143">
        <v>45505</v>
      </c>
      <c r="F83" s="142">
        <v>0.14823</v>
      </c>
    </row>
    <row r="84" spans="1:6" ht="14.1" customHeight="1">
      <c r="A84" s="144" t="s">
        <v>1011</v>
      </c>
      <c r="B84" s="144" t="s">
        <v>145</v>
      </c>
      <c r="C84" s="144" t="s">
        <v>160</v>
      </c>
      <c r="D84" s="144" t="s">
        <v>931</v>
      </c>
      <c r="E84" s="143">
        <v>45536</v>
      </c>
      <c r="F84" s="142">
        <v>0.14823</v>
      </c>
    </row>
    <row r="85" spans="1:6" ht="14.1" customHeight="1">
      <c r="A85" s="144" t="s">
        <v>1012</v>
      </c>
      <c r="B85" s="144" t="s">
        <v>145</v>
      </c>
      <c r="C85" s="144" t="s">
        <v>160</v>
      </c>
      <c r="D85" s="144" t="s">
        <v>931</v>
      </c>
      <c r="E85" s="143">
        <v>45566</v>
      </c>
      <c r="F85" s="142">
        <v>0.14823</v>
      </c>
    </row>
    <row r="86" spans="1:6" ht="14.1" customHeight="1">
      <c r="A86" s="144" t="s">
        <v>1013</v>
      </c>
      <c r="B86" s="144" t="s">
        <v>145</v>
      </c>
      <c r="C86" s="144" t="s">
        <v>160</v>
      </c>
      <c r="D86" s="144" t="s">
        <v>931</v>
      </c>
      <c r="E86" s="143">
        <v>45597</v>
      </c>
      <c r="F86" s="142">
        <v>0.14823</v>
      </c>
    </row>
    <row r="87" spans="1:6" ht="14.1" customHeight="1">
      <c r="A87" s="144" t="s">
        <v>1014</v>
      </c>
      <c r="B87" s="144" t="s">
        <v>145</v>
      </c>
      <c r="C87" s="144" t="s">
        <v>160</v>
      </c>
      <c r="D87" s="144" t="s">
        <v>931</v>
      </c>
      <c r="E87" s="143">
        <v>45627</v>
      </c>
      <c r="F87" s="142">
        <v>0.14823</v>
      </c>
    </row>
    <row r="88" spans="1:6" ht="14.1" customHeight="1">
      <c r="A88" s="144" t="s">
        <v>1015</v>
      </c>
      <c r="B88" s="144" t="s">
        <v>145</v>
      </c>
      <c r="C88" s="144" t="s">
        <v>231</v>
      </c>
      <c r="D88" s="144" t="s">
        <v>931</v>
      </c>
      <c r="E88" s="143">
        <v>45292</v>
      </c>
      <c r="F88" s="142">
        <v>0.20609000000000002</v>
      </c>
    </row>
    <row r="89" spans="1:6" ht="14.1" customHeight="1">
      <c r="A89" s="144" t="s">
        <v>1016</v>
      </c>
      <c r="B89" s="144" t="s">
        <v>145</v>
      </c>
      <c r="C89" s="144" t="s">
        <v>231</v>
      </c>
      <c r="D89" s="144" t="s">
        <v>931</v>
      </c>
      <c r="E89" s="143">
        <v>45323</v>
      </c>
      <c r="F89" s="142">
        <v>0.19338</v>
      </c>
    </row>
    <row r="90" spans="1:6" ht="14.1" customHeight="1">
      <c r="A90" s="144" t="s">
        <v>1017</v>
      </c>
      <c r="B90" s="144" t="s">
        <v>145</v>
      </c>
      <c r="C90" s="144" t="s">
        <v>231</v>
      </c>
      <c r="D90" s="144" t="s">
        <v>931</v>
      </c>
      <c r="E90" s="143">
        <v>45352</v>
      </c>
      <c r="F90" s="142">
        <v>0.19338</v>
      </c>
    </row>
    <row r="91" spans="1:6" ht="14.1" customHeight="1">
      <c r="A91" s="144" t="s">
        <v>1018</v>
      </c>
      <c r="B91" s="144" t="s">
        <v>145</v>
      </c>
      <c r="C91" s="144" t="s">
        <v>231</v>
      </c>
      <c r="D91" s="144" t="s">
        <v>931</v>
      </c>
      <c r="E91" s="143">
        <v>45383</v>
      </c>
      <c r="F91" s="142">
        <v>0.19338</v>
      </c>
    </row>
    <row r="92" spans="1:6" ht="14.1" customHeight="1">
      <c r="A92" s="144" t="s">
        <v>1019</v>
      </c>
      <c r="B92" s="144" t="s">
        <v>145</v>
      </c>
      <c r="C92" s="144" t="s">
        <v>231</v>
      </c>
      <c r="D92" s="144" t="s">
        <v>931</v>
      </c>
      <c r="E92" s="143">
        <v>45413</v>
      </c>
      <c r="F92" s="142">
        <v>0.19338</v>
      </c>
    </row>
    <row r="93" spans="1:6" ht="14.1" customHeight="1">
      <c r="A93" s="144" t="s">
        <v>1020</v>
      </c>
      <c r="B93" s="144" t="s">
        <v>145</v>
      </c>
      <c r="C93" s="144" t="s">
        <v>231</v>
      </c>
      <c r="D93" s="144" t="s">
        <v>931</v>
      </c>
      <c r="E93" s="143">
        <v>45444</v>
      </c>
      <c r="F93" s="142">
        <v>0.19338</v>
      </c>
    </row>
    <row r="94" spans="1:6" ht="14.1" customHeight="1">
      <c r="A94" s="144" t="s">
        <v>1021</v>
      </c>
      <c r="B94" s="144" t="s">
        <v>145</v>
      </c>
      <c r="C94" s="144" t="s">
        <v>231</v>
      </c>
      <c r="D94" s="144" t="s">
        <v>931</v>
      </c>
      <c r="E94" s="143">
        <v>45474</v>
      </c>
      <c r="F94" s="142">
        <v>0.19338</v>
      </c>
    </row>
    <row r="95" spans="1:6" ht="14.1" customHeight="1">
      <c r="A95" s="144" t="s">
        <v>1022</v>
      </c>
      <c r="B95" s="144" t="s">
        <v>145</v>
      </c>
      <c r="C95" s="144" t="s">
        <v>231</v>
      </c>
      <c r="D95" s="144" t="s">
        <v>931</v>
      </c>
      <c r="E95" s="143">
        <v>45505</v>
      </c>
      <c r="F95" s="142">
        <v>0.19303999999999999</v>
      </c>
    </row>
    <row r="96" spans="1:6" ht="14.1" customHeight="1">
      <c r="A96" s="144" t="s">
        <v>1023</v>
      </c>
      <c r="B96" s="144" t="s">
        <v>145</v>
      </c>
      <c r="C96" s="144" t="s">
        <v>231</v>
      </c>
      <c r="D96" s="144" t="s">
        <v>931</v>
      </c>
      <c r="E96" s="143">
        <v>45536</v>
      </c>
      <c r="F96" s="142">
        <v>0.19303999999999999</v>
      </c>
    </row>
    <row r="97" spans="1:6" ht="14.1" customHeight="1">
      <c r="A97" s="144" t="s">
        <v>1024</v>
      </c>
      <c r="B97" s="144" t="s">
        <v>145</v>
      </c>
      <c r="C97" s="144" t="s">
        <v>231</v>
      </c>
      <c r="D97" s="144" t="s">
        <v>931</v>
      </c>
      <c r="E97" s="143">
        <v>45566</v>
      </c>
      <c r="F97" s="142">
        <v>0.19303999999999999</v>
      </c>
    </row>
    <row r="98" spans="1:6" ht="14.1" customHeight="1">
      <c r="A98" s="144" t="s">
        <v>1025</v>
      </c>
      <c r="B98" s="144" t="s">
        <v>145</v>
      </c>
      <c r="C98" s="144" t="s">
        <v>231</v>
      </c>
      <c r="D98" s="144" t="s">
        <v>931</v>
      </c>
      <c r="E98" s="143">
        <v>45597</v>
      </c>
      <c r="F98" s="142">
        <v>0.19303999999999999</v>
      </c>
    </row>
    <row r="99" spans="1:6" ht="14.1" customHeight="1">
      <c r="A99" s="144" t="s">
        <v>1026</v>
      </c>
      <c r="B99" s="144" t="s">
        <v>145</v>
      </c>
      <c r="C99" s="144" t="s">
        <v>231</v>
      </c>
      <c r="D99" s="144" t="s">
        <v>931</v>
      </c>
      <c r="E99" s="143">
        <v>45627</v>
      </c>
      <c r="F99" s="142">
        <v>0.19303999999999999</v>
      </c>
    </row>
    <row r="100" spans="1:6" ht="14.1" customHeight="1">
      <c r="A100" s="144" t="s">
        <v>1027</v>
      </c>
      <c r="B100" s="144" t="s">
        <v>1028</v>
      </c>
      <c r="C100" s="144" t="s">
        <v>195</v>
      </c>
      <c r="D100" s="144" t="s">
        <v>196</v>
      </c>
      <c r="E100" s="143">
        <v>45292</v>
      </c>
      <c r="F100" s="145">
        <v>0.19062999999999999</v>
      </c>
    </row>
    <row r="101" spans="1:6" ht="14.1" customHeight="1">
      <c r="A101" s="144" t="s">
        <v>1029</v>
      </c>
      <c r="B101" s="144" t="s">
        <v>1028</v>
      </c>
      <c r="C101" s="144" t="s">
        <v>195</v>
      </c>
      <c r="D101" s="144" t="s">
        <v>196</v>
      </c>
      <c r="E101" s="143">
        <v>45323</v>
      </c>
      <c r="F101" s="145">
        <v>0.19062999999999999</v>
      </c>
    </row>
    <row r="102" spans="1:6" ht="14.1" customHeight="1">
      <c r="A102" s="144" t="s">
        <v>1030</v>
      </c>
      <c r="B102" s="144" t="s">
        <v>1028</v>
      </c>
      <c r="C102" s="144" t="s">
        <v>195</v>
      </c>
      <c r="D102" s="144" t="s">
        <v>196</v>
      </c>
      <c r="E102" s="143">
        <v>45352</v>
      </c>
      <c r="F102" s="145">
        <v>0.19062999999999999</v>
      </c>
    </row>
    <row r="103" spans="1:6" ht="14.1" customHeight="1">
      <c r="A103" s="144" t="s">
        <v>1031</v>
      </c>
      <c r="B103" s="144" t="s">
        <v>1028</v>
      </c>
      <c r="C103" s="144" t="s">
        <v>195</v>
      </c>
      <c r="D103" s="144" t="s">
        <v>196</v>
      </c>
      <c r="E103" s="143">
        <v>45383</v>
      </c>
      <c r="F103" s="145">
        <v>0.19062999999999999</v>
      </c>
    </row>
    <row r="104" spans="1:6" ht="14.1" customHeight="1">
      <c r="A104" s="144" t="s">
        <v>1032</v>
      </c>
      <c r="B104" s="144" t="s">
        <v>1028</v>
      </c>
      <c r="C104" s="144" t="s">
        <v>195</v>
      </c>
      <c r="D104" s="144" t="s">
        <v>196</v>
      </c>
      <c r="E104" s="143">
        <v>45413</v>
      </c>
      <c r="F104" s="145">
        <v>0.11667999999999999</v>
      </c>
    </row>
    <row r="105" spans="1:6" ht="14.1" customHeight="1">
      <c r="A105" s="144" t="s">
        <v>1033</v>
      </c>
      <c r="B105" s="144" t="s">
        <v>1028</v>
      </c>
      <c r="C105" s="144" t="s">
        <v>195</v>
      </c>
      <c r="D105" s="144" t="s">
        <v>196</v>
      </c>
      <c r="E105" s="143">
        <v>45444</v>
      </c>
      <c r="F105" s="145">
        <v>0.11667999999999999</v>
      </c>
    </row>
    <row r="106" spans="1:6" ht="14.1" customHeight="1">
      <c r="A106" s="144" t="s">
        <v>1034</v>
      </c>
      <c r="B106" s="144" t="s">
        <v>1028</v>
      </c>
      <c r="C106" s="144" t="s">
        <v>195</v>
      </c>
      <c r="D106" s="144" t="s">
        <v>196</v>
      </c>
      <c r="E106" s="143">
        <v>45474</v>
      </c>
      <c r="F106" s="145">
        <v>0.11667999999999999</v>
      </c>
    </row>
    <row r="107" spans="1:6" ht="14.1" customHeight="1">
      <c r="A107" s="144" t="s">
        <v>1035</v>
      </c>
      <c r="B107" s="144" t="s">
        <v>1028</v>
      </c>
      <c r="C107" s="144" t="s">
        <v>195</v>
      </c>
      <c r="D107" s="144" t="s">
        <v>196</v>
      </c>
      <c r="E107" s="143">
        <v>45505</v>
      </c>
      <c r="F107" s="145">
        <v>0.12114000000000001</v>
      </c>
    </row>
    <row r="108" spans="1:6" ht="14.1" customHeight="1">
      <c r="A108" s="144" t="s">
        <v>1036</v>
      </c>
      <c r="B108" s="144" t="s">
        <v>1028</v>
      </c>
      <c r="C108" s="144" t="s">
        <v>195</v>
      </c>
      <c r="D108" s="144" t="s">
        <v>196</v>
      </c>
      <c r="E108" s="143">
        <v>45536</v>
      </c>
      <c r="F108" s="145">
        <v>0.12114000000000001</v>
      </c>
    </row>
    <row r="109" spans="1:6" ht="14.1" customHeight="1">
      <c r="A109" s="144" t="s">
        <v>1037</v>
      </c>
      <c r="B109" s="144" t="s">
        <v>1028</v>
      </c>
      <c r="C109" s="144" t="s">
        <v>195</v>
      </c>
      <c r="D109" s="144" t="s">
        <v>196</v>
      </c>
      <c r="E109" s="143">
        <v>45566</v>
      </c>
      <c r="F109" s="145">
        <v>0.12114000000000001</v>
      </c>
    </row>
    <row r="110" spans="1:6" ht="14.1" customHeight="1">
      <c r="A110" s="144" t="s">
        <v>1038</v>
      </c>
      <c r="B110" s="144" t="s">
        <v>1028</v>
      </c>
      <c r="C110" s="144" t="s">
        <v>195</v>
      </c>
      <c r="D110" s="144" t="s">
        <v>196</v>
      </c>
      <c r="E110" s="143">
        <v>45597</v>
      </c>
      <c r="F110" s="142">
        <v>0.17709</v>
      </c>
    </row>
    <row r="111" spans="1:6" ht="14.1" customHeight="1">
      <c r="A111" s="144" t="s">
        <v>1039</v>
      </c>
      <c r="B111" s="144" t="s">
        <v>1028</v>
      </c>
      <c r="C111" s="144" t="s">
        <v>195</v>
      </c>
      <c r="D111" s="144" t="s">
        <v>196</v>
      </c>
      <c r="E111" s="143">
        <v>45627</v>
      </c>
      <c r="F111" s="142">
        <v>0.17709</v>
      </c>
    </row>
    <row r="112" spans="1:6" ht="14.1" customHeight="1">
      <c r="A112" s="144" t="s">
        <v>1040</v>
      </c>
      <c r="B112" s="144" t="s">
        <v>1028</v>
      </c>
      <c r="C112" s="144" t="s">
        <v>195</v>
      </c>
      <c r="D112" s="144" t="s">
        <v>191</v>
      </c>
      <c r="E112" s="143">
        <v>45292</v>
      </c>
      <c r="F112" s="145">
        <v>0.22559000000000001</v>
      </c>
    </row>
    <row r="113" spans="1:6" ht="14.1" customHeight="1">
      <c r="A113" s="144" t="s">
        <v>1041</v>
      </c>
      <c r="B113" s="144" t="s">
        <v>1028</v>
      </c>
      <c r="C113" s="144" t="s">
        <v>195</v>
      </c>
      <c r="D113" s="144" t="s">
        <v>191</v>
      </c>
      <c r="E113" s="143">
        <v>45323</v>
      </c>
      <c r="F113" s="145">
        <v>0.22559000000000001</v>
      </c>
    </row>
    <row r="114" spans="1:6" ht="14.1" customHeight="1">
      <c r="A114" s="144" t="s">
        <v>1042</v>
      </c>
      <c r="B114" s="144" t="s">
        <v>1028</v>
      </c>
      <c r="C114" s="144" t="s">
        <v>195</v>
      </c>
      <c r="D114" s="144" t="s">
        <v>191</v>
      </c>
      <c r="E114" s="143">
        <v>45352</v>
      </c>
      <c r="F114" s="145">
        <v>0.22559000000000001</v>
      </c>
    </row>
    <row r="115" spans="1:6" ht="14.1" customHeight="1">
      <c r="A115" s="144" t="s">
        <v>1043</v>
      </c>
      <c r="B115" s="144" t="s">
        <v>1028</v>
      </c>
      <c r="C115" s="144" t="s">
        <v>195</v>
      </c>
      <c r="D115" s="144" t="s">
        <v>191</v>
      </c>
      <c r="E115" s="143">
        <v>45383</v>
      </c>
      <c r="F115" s="145">
        <v>0.22559000000000001</v>
      </c>
    </row>
    <row r="116" spans="1:6" ht="14.1" customHeight="1">
      <c r="A116" s="144" t="s">
        <v>1044</v>
      </c>
      <c r="B116" s="144" t="s">
        <v>1028</v>
      </c>
      <c r="C116" s="144" t="s">
        <v>195</v>
      </c>
      <c r="D116" s="144" t="s">
        <v>191</v>
      </c>
      <c r="E116" s="143">
        <v>45413</v>
      </c>
      <c r="F116" s="146">
        <v>0.11265</v>
      </c>
    </row>
    <row r="117" spans="1:6" ht="14.1" customHeight="1">
      <c r="A117" s="144" t="s">
        <v>1045</v>
      </c>
      <c r="B117" s="144" t="s">
        <v>1028</v>
      </c>
      <c r="C117" s="144" t="s">
        <v>195</v>
      </c>
      <c r="D117" s="144" t="s">
        <v>191</v>
      </c>
      <c r="E117" s="143">
        <v>45444</v>
      </c>
      <c r="F117" s="146">
        <v>0.11265</v>
      </c>
    </row>
    <row r="118" spans="1:6" ht="14.1" customHeight="1">
      <c r="A118" s="144" t="s">
        <v>1046</v>
      </c>
      <c r="B118" s="144" t="s">
        <v>1028</v>
      </c>
      <c r="C118" s="144" t="s">
        <v>195</v>
      </c>
      <c r="D118" s="144" t="s">
        <v>191</v>
      </c>
      <c r="E118" s="143">
        <v>45474</v>
      </c>
      <c r="F118" s="146">
        <v>0.11265</v>
      </c>
    </row>
    <row r="119" spans="1:6" ht="14.1" customHeight="1">
      <c r="A119" s="144" t="s">
        <v>1047</v>
      </c>
      <c r="B119" s="144" t="s">
        <v>1028</v>
      </c>
      <c r="C119" s="144" t="s">
        <v>195</v>
      </c>
      <c r="D119" s="144" t="s">
        <v>191</v>
      </c>
      <c r="E119" s="143">
        <v>45505</v>
      </c>
      <c r="F119" s="145">
        <v>0.13555999999999999</v>
      </c>
    </row>
    <row r="120" spans="1:6" ht="14.1" customHeight="1">
      <c r="A120" s="144" t="s">
        <v>1048</v>
      </c>
      <c r="B120" s="144" t="s">
        <v>1028</v>
      </c>
      <c r="C120" s="144" t="s">
        <v>195</v>
      </c>
      <c r="D120" s="144" t="s">
        <v>191</v>
      </c>
      <c r="E120" s="143">
        <v>45536</v>
      </c>
      <c r="F120" s="145">
        <v>0.13555999999999999</v>
      </c>
    </row>
    <row r="121" spans="1:6" ht="14.1" customHeight="1">
      <c r="A121" s="144" t="s">
        <v>1049</v>
      </c>
      <c r="B121" s="144" t="s">
        <v>1028</v>
      </c>
      <c r="C121" s="144" t="s">
        <v>195</v>
      </c>
      <c r="D121" s="144" t="s">
        <v>191</v>
      </c>
      <c r="E121" s="143">
        <v>45566</v>
      </c>
      <c r="F121" s="145">
        <v>0.13555999999999999</v>
      </c>
    </row>
    <row r="122" spans="1:6" ht="14.1" customHeight="1">
      <c r="A122" s="144" t="s">
        <v>1050</v>
      </c>
      <c r="B122" s="144" t="s">
        <v>1028</v>
      </c>
      <c r="C122" s="144" t="s">
        <v>195</v>
      </c>
      <c r="D122" s="144" t="s">
        <v>191</v>
      </c>
      <c r="E122" s="143">
        <v>45597</v>
      </c>
      <c r="F122" s="142">
        <v>0.18036000000000002</v>
      </c>
    </row>
    <row r="123" spans="1:6" ht="14.1" customHeight="1">
      <c r="A123" s="144" t="s">
        <v>1051</v>
      </c>
      <c r="B123" s="144" t="s">
        <v>1028</v>
      </c>
      <c r="C123" s="144" t="s">
        <v>195</v>
      </c>
      <c r="D123" s="144" t="s">
        <v>191</v>
      </c>
      <c r="E123" s="143">
        <v>45627</v>
      </c>
      <c r="F123" s="142">
        <v>0.18036000000000002</v>
      </c>
    </row>
    <row r="124" spans="1:6" ht="14.1" customHeight="1">
      <c r="A124" s="144" t="s">
        <v>1052</v>
      </c>
      <c r="B124" s="144" t="s">
        <v>1028</v>
      </c>
      <c r="C124" s="144" t="s">
        <v>207</v>
      </c>
      <c r="D124" s="144" t="s">
        <v>203</v>
      </c>
      <c r="E124" s="143">
        <v>45292</v>
      </c>
      <c r="F124" s="145">
        <v>0.17346</v>
      </c>
    </row>
    <row r="125" spans="1:6" ht="14.1" customHeight="1">
      <c r="A125" s="144" t="s">
        <v>1053</v>
      </c>
      <c r="B125" s="144" t="s">
        <v>1028</v>
      </c>
      <c r="C125" s="144" t="s">
        <v>207</v>
      </c>
      <c r="D125" s="144" t="s">
        <v>203</v>
      </c>
      <c r="E125" s="143">
        <v>45323</v>
      </c>
      <c r="F125" s="145">
        <v>0.17346</v>
      </c>
    </row>
    <row r="126" spans="1:6" ht="14.1" customHeight="1">
      <c r="A126" s="144" t="s">
        <v>1054</v>
      </c>
      <c r="B126" s="144" t="s">
        <v>1028</v>
      </c>
      <c r="C126" s="144" t="s">
        <v>207</v>
      </c>
      <c r="D126" s="144" t="s">
        <v>203</v>
      </c>
      <c r="E126" s="143">
        <v>45352</v>
      </c>
      <c r="F126" s="145">
        <v>0.17346</v>
      </c>
    </row>
    <row r="127" spans="1:6" ht="14.1" customHeight="1">
      <c r="A127" s="144" t="s">
        <v>1055</v>
      </c>
      <c r="B127" s="144" t="s">
        <v>1028</v>
      </c>
      <c r="C127" s="144" t="s">
        <v>207</v>
      </c>
      <c r="D127" s="144" t="s">
        <v>203</v>
      </c>
      <c r="E127" s="143">
        <v>45383</v>
      </c>
      <c r="F127" s="145">
        <v>0.17346</v>
      </c>
    </row>
    <row r="128" spans="1:6" ht="14.1" customHeight="1">
      <c r="A128" s="144" t="s">
        <v>1056</v>
      </c>
      <c r="B128" s="144" t="s">
        <v>1028</v>
      </c>
      <c r="C128" s="144" t="s">
        <v>207</v>
      </c>
      <c r="D128" s="144" t="s">
        <v>203</v>
      </c>
      <c r="E128" s="143">
        <v>45413</v>
      </c>
      <c r="F128" s="146">
        <v>0.10574</v>
      </c>
    </row>
    <row r="129" spans="1:6" ht="14.1" customHeight="1">
      <c r="A129" s="144" t="s">
        <v>1057</v>
      </c>
      <c r="B129" s="144" t="s">
        <v>1028</v>
      </c>
      <c r="C129" s="144" t="s">
        <v>207</v>
      </c>
      <c r="D129" s="144" t="s">
        <v>203</v>
      </c>
      <c r="E129" s="143">
        <v>45444</v>
      </c>
      <c r="F129" s="146">
        <v>0.10574</v>
      </c>
    </row>
    <row r="130" spans="1:6" ht="14.1" customHeight="1">
      <c r="A130" s="144" t="s">
        <v>1058</v>
      </c>
      <c r="B130" s="144" t="s">
        <v>1028</v>
      </c>
      <c r="C130" s="144" t="s">
        <v>207</v>
      </c>
      <c r="D130" s="144" t="s">
        <v>203</v>
      </c>
      <c r="E130" s="143">
        <v>45474</v>
      </c>
      <c r="F130" s="146">
        <v>0.10574</v>
      </c>
    </row>
    <row r="131" spans="1:6" ht="14.1" customHeight="1">
      <c r="A131" s="144" t="s">
        <v>1059</v>
      </c>
      <c r="B131" s="144" t="s">
        <v>1028</v>
      </c>
      <c r="C131" s="144" t="s">
        <v>207</v>
      </c>
      <c r="D131" s="144" t="s">
        <v>203</v>
      </c>
      <c r="E131" s="143">
        <v>45505</v>
      </c>
      <c r="F131" s="145">
        <v>0.10423</v>
      </c>
    </row>
    <row r="132" spans="1:6" ht="14.1" customHeight="1">
      <c r="A132" s="144" t="s">
        <v>1060</v>
      </c>
      <c r="B132" s="144" t="s">
        <v>1028</v>
      </c>
      <c r="C132" s="144" t="s">
        <v>207</v>
      </c>
      <c r="D132" s="144" t="s">
        <v>203</v>
      </c>
      <c r="E132" s="143">
        <v>45536</v>
      </c>
      <c r="F132" s="145">
        <v>0.10423</v>
      </c>
    </row>
    <row r="133" spans="1:6" ht="14.1" customHeight="1">
      <c r="A133" s="144" t="s">
        <v>1061</v>
      </c>
      <c r="B133" s="144" t="s">
        <v>1028</v>
      </c>
      <c r="C133" s="144" t="s">
        <v>207</v>
      </c>
      <c r="D133" s="144" t="s">
        <v>203</v>
      </c>
      <c r="E133" s="143">
        <v>45566</v>
      </c>
      <c r="F133" s="145">
        <v>0.10423</v>
      </c>
    </row>
    <row r="134" spans="1:6" ht="14.1" customHeight="1">
      <c r="A134" s="144" t="s">
        <v>1062</v>
      </c>
      <c r="B134" s="144" t="s">
        <v>1028</v>
      </c>
      <c r="C134" s="144" t="s">
        <v>207</v>
      </c>
      <c r="D134" s="144" t="s">
        <v>203</v>
      </c>
      <c r="E134" s="143">
        <v>45597</v>
      </c>
      <c r="F134" s="142">
        <v>0.16422999999999999</v>
      </c>
    </row>
    <row r="135" spans="1:6" ht="14.1" customHeight="1">
      <c r="A135" s="144" t="s">
        <v>1063</v>
      </c>
      <c r="B135" s="144" t="s">
        <v>1028</v>
      </c>
      <c r="C135" s="144" t="s">
        <v>207</v>
      </c>
      <c r="D135" s="144" t="s">
        <v>203</v>
      </c>
      <c r="E135" s="143">
        <v>45627</v>
      </c>
      <c r="F135" s="142">
        <v>0.16422999999999999</v>
      </c>
    </row>
    <row r="136" spans="1:6" ht="14.1" customHeight="1">
      <c r="A136" s="144" t="s">
        <v>1064</v>
      </c>
      <c r="B136" s="144" t="s">
        <v>1028</v>
      </c>
      <c r="C136" s="144" t="s">
        <v>160</v>
      </c>
      <c r="D136" s="144" t="s">
        <v>196</v>
      </c>
      <c r="E136" s="143">
        <v>45292</v>
      </c>
      <c r="F136" s="142">
        <v>0.2145</v>
      </c>
    </row>
    <row r="137" spans="1:6" ht="14.1" customHeight="1">
      <c r="A137" s="144" t="s">
        <v>1065</v>
      </c>
      <c r="B137" s="144" t="s">
        <v>1028</v>
      </c>
      <c r="C137" s="144" t="s">
        <v>160</v>
      </c>
      <c r="D137" s="144" t="s">
        <v>196</v>
      </c>
      <c r="E137" s="143">
        <v>45323</v>
      </c>
      <c r="F137" s="146">
        <v>0.13930999999999999</v>
      </c>
    </row>
    <row r="138" spans="1:6" ht="14.1" customHeight="1">
      <c r="A138" s="144" t="s">
        <v>1066</v>
      </c>
      <c r="B138" s="144" t="s">
        <v>1028</v>
      </c>
      <c r="C138" s="144" t="s">
        <v>160</v>
      </c>
      <c r="D138" s="144" t="s">
        <v>196</v>
      </c>
      <c r="E138" s="143">
        <v>45352</v>
      </c>
      <c r="F138" s="146">
        <v>0.13930999999999999</v>
      </c>
    </row>
    <row r="139" spans="1:6" ht="14.1" customHeight="1">
      <c r="A139" s="144" t="s">
        <v>1067</v>
      </c>
      <c r="B139" s="144" t="s">
        <v>1028</v>
      </c>
      <c r="C139" s="144" t="s">
        <v>160</v>
      </c>
      <c r="D139" s="144" t="s">
        <v>196</v>
      </c>
      <c r="E139" s="143">
        <v>45383</v>
      </c>
      <c r="F139" s="146">
        <v>0.13930999999999999</v>
      </c>
    </row>
    <row r="140" spans="1:6" ht="14.1" customHeight="1">
      <c r="A140" s="144" t="s">
        <v>1068</v>
      </c>
      <c r="B140" s="144" t="s">
        <v>1028</v>
      </c>
      <c r="C140" s="144" t="s">
        <v>160</v>
      </c>
      <c r="D140" s="144" t="s">
        <v>196</v>
      </c>
      <c r="E140" s="143">
        <v>45413</v>
      </c>
      <c r="F140" s="146">
        <v>0.10675000000000001</v>
      </c>
    </row>
    <row r="141" spans="1:6" ht="14.1" customHeight="1">
      <c r="A141" s="144" t="s">
        <v>1069</v>
      </c>
      <c r="B141" s="144" t="s">
        <v>1028</v>
      </c>
      <c r="C141" s="144" t="s">
        <v>160</v>
      </c>
      <c r="D141" s="144" t="s">
        <v>196</v>
      </c>
      <c r="E141" s="143">
        <v>45444</v>
      </c>
      <c r="F141" s="146">
        <v>0.10675000000000001</v>
      </c>
    </row>
    <row r="142" spans="1:6" ht="14.1" customHeight="1">
      <c r="A142" s="144" t="s">
        <v>1070</v>
      </c>
      <c r="B142" s="144" t="s">
        <v>1028</v>
      </c>
      <c r="C142" s="144" t="s">
        <v>160</v>
      </c>
      <c r="D142" s="144" t="s">
        <v>196</v>
      </c>
      <c r="E142" s="143">
        <v>45474</v>
      </c>
      <c r="F142" s="146">
        <v>0.10675000000000001</v>
      </c>
    </row>
    <row r="143" spans="1:6" ht="14.1" customHeight="1">
      <c r="A143" s="144" t="s">
        <v>1071</v>
      </c>
      <c r="B143" s="144" t="s">
        <v>1028</v>
      </c>
      <c r="C143" s="144" t="s">
        <v>160</v>
      </c>
      <c r="D143" s="144" t="s">
        <v>196</v>
      </c>
      <c r="E143" s="143">
        <v>45505</v>
      </c>
      <c r="F143" s="145">
        <v>0.14468</v>
      </c>
    </row>
    <row r="144" spans="1:6" ht="14.1" customHeight="1">
      <c r="A144" s="144" t="s">
        <v>1072</v>
      </c>
      <c r="B144" s="144" t="s">
        <v>1028</v>
      </c>
      <c r="C144" s="144" t="s">
        <v>160</v>
      </c>
      <c r="D144" s="144" t="s">
        <v>196</v>
      </c>
      <c r="E144" s="143">
        <v>45536</v>
      </c>
      <c r="F144" s="145">
        <v>0.14468</v>
      </c>
    </row>
    <row r="145" spans="1:6" ht="14.1" customHeight="1">
      <c r="A145" s="144" t="s">
        <v>1073</v>
      </c>
      <c r="B145" s="144" t="s">
        <v>1028</v>
      </c>
      <c r="C145" s="144" t="s">
        <v>160</v>
      </c>
      <c r="D145" s="144" t="s">
        <v>196</v>
      </c>
      <c r="E145" s="143">
        <v>45566</v>
      </c>
      <c r="F145" s="145">
        <v>0.14468</v>
      </c>
    </row>
    <row r="146" spans="1:6" ht="14.1" customHeight="1">
      <c r="A146" s="144" t="s">
        <v>1074</v>
      </c>
      <c r="B146" s="144" t="s">
        <v>1028</v>
      </c>
      <c r="C146" s="144" t="s">
        <v>160</v>
      </c>
      <c r="D146" s="144" t="s">
        <v>196</v>
      </c>
      <c r="E146" s="143">
        <v>45597</v>
      </c>
      <c r="F146" s="142">
        <v>0.16525999999999999</v>
      </c>
    </row>
    <row r="147" spans="1:6" ht="14.1" customHeight="1">
      <c r="A147" s="144" t="s">
        <v>1075</v>
      </c>
      <c r="B147" s="144" t="s">
        <v>1028</v>
      </c>
      <c r="C147" s="144" t="s">
        <v>160</v>
      </c>
      <c r="D147" s="144" t="s">
        <v>196</v>
      </c>
      <c r="E147" s="143">
        <v>45627</v>
      </c>
      <c r="F147" s="142">
        <v>0.16525999999999999</v>
      </c>
    </row>
    <row r="148" spans="1:6" ht="14.1" customHeight="1">
      <c r="A148" s="144" t="s">
        <v>1076</v>
      </c>
      <c r="B148" s="144" t="s">
        <v>1028</v>
      </c>
      <c r="C148" s="144" t="s">
        <v>160</v>
      </c>
      <c r="D148" s="144" t="s">
        <v>191</v>
      </c>
      <c r="E148" s="143">
        <v>45292</v>
      </c>
      <c r="F148" s="142">
        <v>0.2084</v>
      </c>
    </row>
    <row r="149" spans="1:6" ht="14.1" customHeight="1">
      <c r="A149" s="144" t="s">
        <v>1077</v>
      </c>
      <c r="B149" s="144" t="s">
        <v>1028</v>
      </c>
      <c r="C149" s="144" t="s">
        <v>160</v>
      </c>
      <c r="D149" s="144" t="s">
        <v>191</v>
      </c>
      <c r="E149" s="143">
        <v>45323</v>
      </c>
      <c r="F149" s="146">
        <v>0.14141000000000001</v>
      </c>
    </row>
    <row r="150" spans="1:6" ht="14.1" customHeight="1">
      <c r="A150" s="144" t="s">
        <v>1078</v>
      </c>
      <c r="B150" s="144" t="s">
        <v>1028</v>
      </c>
      <c r="C150" s="144" t="s">
        <v>160</v>
      </c>
      <c r="D150" s="144" t="s">
        <v>191</v>
      </c>
      <c r="E150" s="143">
        <v>45352</v>
      </c>
      <c r="F150" s="146">
        <v>0.14141000000000001</v>
      </c>
    </row>
    <row r="151" spans="1:6" ht="14.1" customHeight="1">
      <c r="A151" s="144" t="s">
        <v>1079</v>
      </c>
      <c r="B151" s="144" t="s">
        <v>1028</v>
      </c>
      <c r="C151" s="144" t="s">
        <v>160</v>
      </c>
      <c r="D151" s="144" t="s">
        <v>191</v>
      </c>
      <c r="E151" s="143">
        <v>45383</v>
      </c>
      <c r="F151" s="146">
        <v>0.14141000000000001</v>
      </c>
    </row>
    <row r="152" spans="1:6" ht="14.1" customHeight="1">
      <c r="A152" s="144" t="s">
        <v>1080</v>
      </c>
      <c r="B152" s="144" t="s">
        <v>1028</v>
      </c>
      <c r="C152" s="144" t="s">
        <v>160</v>
      </c>
      <c r="D152" s="144" t="s">
        <v>191</v>
      </c>
      <c r="E152" s="143">
        <v>45413</v>
      </c>
      <c r="F152" s="146">
        <v>0.11029</v>
      </c>
    </row>
    <row r="153" spans="1:6" ht="14.1" customHeight="1">
      <c r="A153" s="144" t="s">
        <v>1081</v>
      </c>
      <c r="B153" s="144" t="s">
        <v>1028</v>
      </c>
      <c r="C153" s="144" t="s">
        <v>160</v>
      </c>
      <c r="D153" s="144" t="s">
        <v>191</v>
      </c>
      <c r="E153" s="143">
        <v>45444</v>
      </c>
      <c r="F153" s="146">
        <v>0.11029</v>
      </c>
    </row>
    <row r="154" spans="1:6" ht="14.1" customHeight="1">
      <c r="A154" s="144" t="s">
        <v>1082</v>
      </c>
      <c r="B154" s="144" t="s">
        <v>1028</v>
      </c>
      <c r="C154" s="144" t="s">
        <v>160</v>
      </c>
      <c r="D154" s="144" t="s">
        <v>191</v>
      </c>
      <c r="E154" s="143">
        <v>45474</v>
      </c>
      <c r="F154" s="146">
        <v>0.11029</v>
      </c>
    </row>
    <row r="155" spans="1:6" ht="14.1" customHeight="1">
      <c r="A155" s="144" t="s">
        <v>1083</v>
      </c>
      <c r="B155" s="144" t="s">
        <v>1028</v>
      </c>
      <c r="C155" s="144" t="s">
        <v>160</v>
      </c>
      <c r="D155" s="144" t="s">
        <v>191</v>
      </c>
      <c r="E155" s="143">
        <v>45505</v>
      </c>
      <c r="F155" s="145">
        <v>0.12262000000000001</v>
      </c>
    </row>
    <row r="156" spans="1:6" ht="14.1" customHeight="1">
      <c r="A156" s="144" t="s">
        <v>1084</v>
      </c>
      <c r="B156" s="144" t="s">
        <v>1028</v>
      </c>
      <c r="C156" s="144" t="s">
        <v>160</v>
      </c>
      <c r="D156" s="144" t="s">
        <v>191</v>
      </c>
      <c r="E156" s="143">
        <v>45536</v>
      </c>
      <c r="F156" s="145">
        <v>0.12262000000000001</v>
      </c>
    </row>
    <row r="157" spans="1:6" ht="14.1" customHeight="1">
      <c r="A157" s="144" t="s">
        <v>1085</v>
      </c>
      <c r="B157" s="144" t="s">
        <v>1028</v>
      </c>
      <c r="C157" s="144" t="s">
        <v>160</v>
      </c>
      <c r="D157" s="144" t="s">
        <v>191</v>
      </c>
      <c r="E157" s="143">
        <v>45566</v>
      </c>
      <c r="F157" s="145">
        <v>0.12262000000000001</v>
      </c>
    </row>
    <row r="158" spans="1:6" ht="14.1" customHeight="1">
      <c r="A158" s="144" t="s">
        <v>1086</v>
      </c>
      <c r="B158" s="144" t="s">
        <v>1028</v>
      </c>
      <c r="C158" s="144" t="s">
        <v>160</v>
      </c>
      <c r="D158" s="144" t="s">
        <v>191</v>
      </c>
      <c r="E158" s="143">
        <v>45597</v>
      </c>
      <c r="F158" s="142">
        <v>0.17452999999999999</v>
      </c>
    </row>
    <row r="159" spans="1:6" ht="14.1" customHeight="1">
      <c r="A159" s="144" t="s">
        <v>1087</v>
      </c>
      <c r="B159" s="144" t="s">
        <v>1028</v>
      </c>
      <c r="C159" s="144" t="s">
        <v>160</v>
      </c>
      <c r="D159" s="144" t="s">
        <v>191</v>
      </c>
      <c r="E159" s="143">
        <v>45627</v>
      </c>
      <c r="F159" s="142">
        <v>0.17452999999999999</v>
      </c>
    </row>
    <row r="160" spans="1:6" ht="14.1" customHeight="1">
      <c r="A160" s="144" t="s">
        <v>1088</v>
      </c>
      <c r="B160" s="144" t="s">
        <v>1028</v>
      </c>
      <c r="C160" s="144" t="s">
        <v>160</v>
      </c>
      <c r="D160" s="144" t="s">
        <v>203</v>
      </c>
      <c r="E160" s="143">
        <v>45292</v>
      </c>
      <c r="F160" s="142">
        <v>0.21015</v>
      </c>
    </row>
    <row r="161" spans="1:6" ht="14.1" customHeight="1">
      <c r="A161" s="144" t="s">
        <v>1089</v>
      </c>
      <c r="B161" s="144" t="s">
        <v>1028</v>
      </c>
      <c r="C161" s="144" t="s">
        <v>160</v>
      </c>
      <c r="D161" s="144" t="s">
        <v>203</v>
      </c>
      <c r="E161" s="143">
        <v>45323</v>
      </c>
      <c r="F161" s="146">
        <v>0.14394000000000001</v>
      </c>
    </row>
    <row r="162" spans="1:6" ht="14.1" customHeight="1">
      <c r="A162" s="144" t="s">
        <v>1090</v>
      </c>
      <c r="B162" s="144" t="s">
        <v>1028</v>
      </c>
      <c r="C162" s="144" t="s">
        <v>160</v>
      </c>
      <c r="D162" s="144" t="s">
        <v>203</v>
      </c>
      <c r="E162" s="143">
        <v>45352</v>
      </c>
      <c r="F162" s="146">
        <v>0.14394000000000001</v>
      </c>
    </row>
    <row r="163" spans="1:6" ht="14.1" customHeight="1">
      <c r="A163" s="144" t="s">
        <v>1091</v>
      </c>
      <c r="B163" s="144" t="s">
        <v>1028</v>
      </c>
      <c r="C163" s="144" t="s">
        <v>160</v>
      </c>
      <c r="D163" s="144" t="s">
        <v>203</v>
      </c>
      <c r="E163" s="143">
        <v>45383</v>
      </c>
      <c r="F163" s="146">
        <v>0.14394000000000001</v>
      </c>
    </row>
    <row r="164" spans="1:6" ht="14.1" customHeight="1">
      <c r="A164" s="144" t="s">
        <v>1092</v>
      </c>
      <c r="B164" s="144" t="s">
        <v>1028</v>
      </c>
      <c r="C164" s="144" t="s">
        <v>160</v>
      </c>
      <c r="D164" s="144" t="s">
        <v>203</v>
      </c>
      <c r="E164" s="143">
        <v>45413</v>
      </c>
      <c r="F164" s="146">
        <v>0.10243000000000001</v>
      </c>
    </row>
    <row r="165" spans="1:6" ht="14.1" customHeight="1">
      <c r="A165" s="144" t="s">
        <v>1093</v>
      </c>
      <c r="B165" s="144" t="s">
        <v>1028</v>
      </c>
      <c r="C165" s="144" t="s">
        <v>160</v>
      </c>
      <c r="D165" s="144" t="s">
        <v>203</v>
      </c>
      <c r="E165" s="143">
        <v>45444</v>
      </c>
      <c r="F165" s="146">
        <v>0.10243000000000001</v>
      </c>
    </row>
    <row r="166" spans="1:6" ht="14.1" customHeight="1">
      <c r="A166" s="144" t="s">
        <v>1094</v>
      </c>
      <c r="B166" s="144" t="s">
        <v>1028</v>
      </c>
      <c r="C166" s="144" t="s">
        <v>160</v>
      </c>
      <c r="D166" s="144" t="s">
        <v>203</v>
      </c>
      <c r="E166" s="143">
        <v>45474</v>
      </c>
      <c r="F166" s="146">
        <v>0.10243000000000001</v>
      </c>
    </row>
    <row r="167" spans="1:6" ht="14.1" customHeight="1">
      <c r="A167" s="144" t="s">
        <v>1095</v>
      </c>
      <c r="B167" s="144" t="s">
        <v>1028</v>
      </c>
      <c r="C167" s="144" t="s">
        <v>160</v>
      </c>
      <c r="D167" s="144" t="s">
        <v>203</v>
      </c>
      <c r="E167" s="143">
        <v>45505</v>
      </c>
      <c r="F167" s="145">
        <v>0.11282</v>
      </c>
    </row>
    <row r="168" spans="1:6" ht="14.1" customHeight="1">
      <c r="A168" s="144" t="s">
        <v>1096</v>
      </c>
      <c r="B168" s="144" t="s">
        <v>1028</v>
      </c>
      <c r="C168" s="144" t="s">
        <v>160</v>
      </c>
      <c r="D168" s="144" t="s">
        <v>203</v>
      </c>
      <c r="E168" s="143">
        <v>45536</v>
      </c>
      <c r="F168" s="145">
        <v>0.11282</v>
      </c>
    </row>
    <row r="169" spans="1:6" ht="14.1" customHeight="1">
      <c r="A169" s="144" t="s">
        <v>1097</v>
      </c>
      <c r="B169" s="144" t="s">
        <v>1028</v>
      </c>
      <c r="C169" s="144" t="s">
        <v>160</v>
      </c>
      <c r="D169" s="144" t="s">
        <v>203</v>
      </c>
      <c r="E169" s="143">
        <v>45566</v>
      </c>
      <c r="F169" s="145">
        <v>0.11282</v>
      </c>
    </row>
    <row r="170" spans="1:6" ht="14.1" customHeight="1">
      <c r="A170" s="144" t="s">
        <v>1098</v>
      </c>
      <c r="B170" s="144" t="s">
        <v>1028</v>
      </c>
      <c r="C170" s="144" t="s">
        <v>160</v>
      </c>
      <c r="D170" s="144" t="s">
        <v>203</v>
      </c>
      <c r="E170" s="143">
        <v>45597</v>
      </c>
      <c r="F170" s="142">
        <v>0.15795999999999999</v>
      </c>
    </row>
    <row r="171" spans="1:6" ht="14.1" customHeight="1">
      <c r="A171" s="144" t="s">
        <v>1099</v>
      </c>
      <c r="B171" s="144" t="s">
        <v>1028</v>
      </c>
      <c r="C171" s="144" t="s">
        <v>160</v>
      </c>
      <c r="D171" s="144" t="s">
        <v>203</v>
      </c>
      <c r="E171" s="143">
        <v>45627</v>
      </c>
      <c r="F171" s="142">
        <v>0.15795999999999999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10F0A-948A-4F16-ABAC-A8E2632889E3}">
  <sheetPr>
    <tabColor theme="3"/>
  </sheetPr>
  <dimension ref="A1:U828"/>
  <sheetViews>
    <sheetView tabSelected="1" topLeftCell="D1" zoomScale="85" zoomScaleNormal="85" workbookViewId="0">
      <selection activeCell="U4" sqref="U4"/>
    </sheetView>
  </sheetViews>
  <sheetFormatPr defaultColWidth="0" defaultRowHeight="15"/>
  <cols>
    <col min="1" max="1" width="22.140625" customWidth="1"/>
    <col min="2" max="2" width="29.5703125" bestFit="1" customWidth="1"/>
    <col min="3" max="3" width="17.140625" bestFit="1" customWidth="1"/>
    <col min="4" max="4" width="7.140625" bestFit="1" customWidth="1"/>
    <col min="5" max="5" width="23.85546875" bestFit="1" customWidth="1"/>
    <col min="6" max="6" width="12.42578125" bestFit="1" customWidth="1"/>
    <col min="7" max="7" width="15.7109375" customWidth="1"/>
    <col min="8" max="8" width="7.42578125" customWidth="1"/>
    <col min="9" max="9" width="12.7109375" customWidth="1"/>
    <col min="10" max="10" width="20.5703125" customWidth="1"/>
    <col min="11" max="11" width="24.42578125" style="5" customWidth="1"/>
    <col min="12" max="12" width="12" style="5" customWidth="1"/>
    <col min="13" max="13" width="8.5703125" style="5" customWidth="1"/>
    <col min="14" max="14" width="24.42578125" customWidth="1"/>
    <col min="15" max="15" width="20.7109375" customWidth="1"/>
    <col min="16" max="16" width="12.42578125" style="6" bestFit="1" customWidth="1"/>
    <col min="17" max="17" width="14.5703125" style="6" bestFit="1" customWidth="1"/>
    <col min="18" max="18" width="15.7109375" style="6" bestFit="1" customWidth="1"/>
    <col min="19" max="19" width="11.42578125" style="6" bestFit="1" customWidth="1"/>
    <col min="20" max="20" width="29.85546875" customWidth="1"/>
    <col min="21" max="21" width="35.42578125" bestFit="1" customWidth="1"/>
    <col min="22" max="16384" width="8.85546875" hidden="1"/>
  </cols>
  <sheetData>
    <row r="1" spans="1:21">
      <c r="A1" s="136" t="s">
        <v>0</v>
      </c>
    </row>
    <row r="2" spans="1:21">
      <c r="A2" t="s">
        <v>1</v>
      </c>
    </row>
    <row r="3" spans="1:21" s="3" customFormat="1" ht="45.6" customHeight="1">
      <c r="A3" s="19" t="s">
        <v>12</v>
      </c>
      <c r="B3" s="19" t="s">
        <v>31</v>
      </c>
      <c r="C3" s="19" t="s">
        <v>9</v>
      </c>
      <c r="D3" s="19" t="s">
        <v>100</v>
      </c>
      <c r="E3" s="19" t="s">
        <v>37</v>
      </c>
      <c r="F3" s="19" t="s">
        <v>39</v>
      </c>
      <c r="G3" s="19" t="s">
        <v>42</v>
      </c>
      <c r="H3" s="19" t="s">
        <v>44</v>
      </c>
      <c r="I3" s="19" t="s">
        <v>46</v>
      </c>
      <c r="J3" s="19" t="s">
        <v>48</v>
      </c>
      <c r="K3" s="132" t="s">
        <v>1100</v>
      </c>
      <c r="L3" s="132" t="s">
        <v>54</v>
      </c>
      <c r="M3" s="132" t="s">
        <v>56</v>
      </c>
      <c r="N3" s="19" t="s">
        <v>58</v>
      </c>
      <c r="O3" s="19" t="s">
        <v>60</v>
      </c>
      <c r="P3" s="88" t="s">
        <v>62</v>
      </c>
      <c r="Q3" s="88" t="s">
        <v>65</v>
      </c>
      <c r="R3" s="88" t="s">
        <v>67</v>
      </c>
      <c r="S3" s="88" t="s">
        <v>69</v>
      </c>
      <c r="T3" s="19" t="s">
        <v>71</v>
      </c>
      <c r="U3" s="19" t="s">
        <v>73</v>
      </c>
    </row>
    <row r="4" spans="1:21">
      <c r="A4" s="61" t="s">
        <v>222</v>
      </c>
      <c r="B4" t="str">
        <f>C4&amp;"-01-ESN-24"</f>
        <v>352-2401-2407-01-ESN-24</v>
      </c>
      <c r="C4" t="s">
        <v>1101</v>
      </c>
      <c r="D4">
        <v>2024</v>
      </c>
      <c r="E4" s="2" t="s">
        <v>1102</v>
      </c>
      <c r="F4" s="2" t="s">
        <v>139</v>
      </c>
      <c r="G4" s="2" t="s">
        <v>1103</v>
      </c>
      <c r="H4" s="2" t="s">
        <v>191</v>
      </c>
      <c r="I4" s="2" t="s">
        <v>1104</v>
      </c>
      <c r="J4" s="137">
        <v>0.623</v>
      </c>
      <c r="K4" s="138">
        <v>0.01</v>
      </c>
      <c r="L4" s="138"/>
      <c r="M4" s="138">
        <v>0.36699999999999999</v>
      </c>
      <c r="N4" t="s">
        <v>1105</v>
      </c>
      <c r="O4" s="109">
        <f t="shared" ref="O4:O27" si="0">SUM(J4:M4)</f>
        <v>1</v>
      </c>
      <c r="P4" s="139">
        <v>0.15422</v>
      </c>
      <c r="R4" s="7">
        <v>1E-3</v>
      </c>
      <c r="S4" s="7">
        <f t="shared" ref="S4:S27" si="1">SUM(P4:R4)</f>
        <v>0.15522</v>
      </c>
      <c r="T4" t="s">
        <v>1106</v>
      </c>
      <c r="U4" s="134" t="s">
        <v>1107</v>
      </c>
    </row>
    <row r="5" spans="1:21">
      <c r="A5" s="61" t="s">
        <v>222</v>
      </c>
      <c r="B5" t="str">
        <f>C5&amp;"-02-ESN-24"</f>
        <v>352-2401-2407-02-ESN-24</v>
      </c>
      <c r="C5" t="s">
        <v>1101</v>
      </c>
      <c r="D5">
        <v>2024</v>
      </c>
      <c r="E5" s="2" t="s">
        <v>1108</v>
      </c>
      <c r="F5" s="2" t="s">
        <v>139</v>
      </c>
      <c r="G5" s="2" t="s">
        <v>1103</v>
      </c>
      <c r="H5" s="2" t="s">
        <v>191</v>
      </c>
      <c r="I5" s="2" t="s">
        <v>1109</v>
      </c>
      <c r="J5" s="137">
        <v>0.623</v>
      </c>
      <c r="K5" s="138">
        <v>0.26</v>
      </c>
      <c r="L5" s="138"/>
      <c r="M5" s="138">
        <v>0.36699999999999999</v>
      </c>
      <c r="N5" t="s">
        <v>1105</v>
      </c>
      <c r="O5" s="109">
        <f t="shared" si="0"/>
        <v>1.25</v>
      </c>
      <c r="P5" s="139">
        <v>0.16722000000000001</v>
      </c>
      <c r="R5" s="7">
        <v>1E-3</v>
      </c>
      <c r="S5" s="7">
        <f t="shared" si="1"/>
        <v>0.16822000000000001</v>
      </c>
      <c r="T5" t="s">
        <v>1106</v>
      </c>
      <c r="U5" s="134" t="s">
        <v>1110</v>
      </c>
    </row>
    <row r="6" spans="1:21">
      <c r="A6" s="61" t="s">
        <v>222</v>
      </c>
      <c r="B6" t="str">
        <f>C6&amp;"-03-ESN-24"</f>
        <v>352-2401-2407-03-ESN-24</v>
      </c>
      <c r="C6" t="s">
        <v>1101</v>
      </c>
      <c r="D6">
        <v>2024</v>
      </c>
      <c r="E6" s="2" t="s">
        <v>1111</v>
      </c>
      <c r="F6" s="2" t="s">
        <v>139</v>
      </c>
      <c r="G6" s="2" t="s">
        <v>1103</v>
      </c>
      <c r="H6" s="2" t="s">
        <v>191</v>
      </c>
      <c r="I6" s="2" t="s">
        <v>1109</v>
      </c>
      <c r="J6" s="137">
        <v>0.623</v>
      </c>
      <c r="K6" s="138">
        <v>0.76</v>
      </c>
      <c r="L6" s="138"/>
      <c r="M6" s="138">
        <v>0.36699999999999999</v>
      </c>
      <c r="N6" t="s">
        <v>1105</v>
      </c>
      <c r="O6" s="109">
        <f t="shared" si="0"/>
        <v>1.75</v>
      </c>
      <c r="P6" s="139">
        <v>0.19022</v>
      </c>
      <c r="R6" s="7">
        <v>1E-3</v>
      </c>
      <c r="S6" s="7">
        <f t="shared" si="1"/>
        <v>0.19122</v>
      </c>
      <c r="T6" t="s">
        <v>1106</v>
      </c>
      <c r="U6" s="134" t="s">
        <v>1112</v>
      </c>
    </row>
    <row r="7" spans="1:21">
      <c r="A7" s="61" t="s">
        <v>222</v>
      </c>
      <c r="B7" t="str">
        <f t="shared" ref="B7" si="2">C7&amp;"-01-ESN-24"</f>
        <v>352-2408-2501-01-ESN-24</v>
      </c>
      <c r="C7" t="s">
        <v>1113</v>
      </c>
      <c r="D7">
        <v>2024</v>
      </c>
      <c r="E7" s="2" t="s">
        <v>1102</v>
      </c>
      <c r="F7" s="2" t="s">
        <v>139</v>
      </c>
      <c r="G7" s="2" t="s">
        <v>1103</v>
      </c>
      <c r="H7" s="2" t="s">
        <v>191</v>
      </c>
      <c r="I7" s="2" t="s">
        <v>1104</v>
      </c>
      <c r="J7" s="137">
        <v>0.623</v>
      </c>
      <c r="K7" s="138">
        <v>0.01</v>
      </c>
      <c r="L7" s="138"/>
      <c r="M7" s="138">
        <v>0.36699999999999999</v>
      </c>
      <c r="N7" t="s">
        <v>1105</v>
      </c>
      <c r="O7" s="109">
        <f t="shared" si="0"/>
        <v>1</v>
      </c>
      <c r="P7" s="139">
        <v>0.12998000000000001</v>
      </c>
      <c r="R7" s="7">
        <v>1E-3</v>
      </c>
      <c r="S7" s="7">
        <f t="shared" si="1"/>
        <v>0.13098000000000001</v>
      </c>
      <c r="T7" t="s">
        <v>1106</v>
      </c>
      <c r="U7" s="134" t="s">
        <v>1107</v>
      </c>
    </row>
    <row r="8" spans="1:21">
      <c r="A8" s="61" t="s">
        <v>222</v>
      </c>
      <c r="B8" t="str">
        <f t="shared" ref="B8" si="3">C8&amp;"-02-ESN-24"</f>
        <v>352-2408-2501-02-ESN-24</v>
      </c>
      <c r="C8" t="s">
        <v>1113</v>
      </c>
      <c r="D8">
        <v>2024</v>
      </c>
      <c r="E8" s="2" t="s">
        <v>1108</v>
      </c>
      <c r="F8" s="2" t="s">
        <v>139</v>
      </c>
      <c r="G8" s="2" t="s">
        <v>1103</v>
      </c>
      <c r="H8" s="2" t="s">
        <v>191</v>
      </c>
      <c r="I8" s="2" t="s">
        <v>1109</v>
      </c>
      <c r="J8" s="137">
        <v>0.623</v>
      </c>
      <c r="K8" s="138">
        <v>0.26</v>
      </c>
      <c r="L8" s="138"/>
      <c r="M8" s="138">
        <v>0.36699999999999999</v>
      </c>
      <c r="N8" t="s">
        <v>1105</v>
      </c>
      <c r="O8" s="109">
        <f t="shared" si="0"/>
        <v>1.25</v>
      </c>
      <c r="P8" s="139">
        <v>0.14298</v>
      </c>
      <c r="R8" s="7">
        <v>1E-3</v>
      </c>
      <c r="S8" s="7">
        <f t="shared" si="1"/>
        <v>0.14398</v>
      </c>
      <c r="T8" t="s">
        <v>1106</v>
      </c>
      <c r="U8" s="134" t="s">
        <v>1110</v>
      </c>
    </row>
    <row r="9" spans="1:21">
      <c r="A9" s="61" t="s">
        <v>222</v>
      </c>
      <c r="B9" t="str">
        <f t="shared" ref="B9" si="4">C9&amp;"-03-ESN-24"</f>
        <v>352-2408-2501-03-ESN-24</v>
      </c>
      <c r="C9" t="s">
        <v>1113</v>
      </c>
      <c r="D9">
        <v>2024</v>
      </c>
      <c r="E9" s="2" t="s">
        <v>1111</v>
      </c>
      <c r="F9" s="2" t="s">
        <v>139</v>
      </c>
      <c r="G9" s="2" t="s">
        <v>1103</v>
      </c>
      <c r="H9" s="2" t="s">
        <v>191</v>
      </c>
      <c r="I9" s="2" t="s">
        <v>1109</v>
      </c>
      <c r="J9" s="137">
        <v>0.623</v>
      </c>
      <c r="K9" s="138">
        <v>0.76</v>
      </c>
      <c r="L9" s="138"/>
      <c r="M9" s="138">
        <v>0.36699999999999999</v>
      </c>
      <c r="N9" t="s">
        <v>1105</v>
      </c>
      <c r="O9" s="109">
        <f t="shared" si="0"/>
        <v>1.75</v>
      </c>
      <c r="P9" s="139">
        <v>0.16597999999999999</v>
      </c>
      <c r="R9" s="7">
        <v>1E-3</v>
      </c>
      <c r="S9" s="7">
        <f t="shared" si="1"/>
        <v>0.16697999999999999</v>
      </c>
      <c r="T9" t="s">
        <v>1106</v>
      </c>
      <c r="U9" s="134" t="s">
        <v>1112</v>
      </c>
    </row>
    <row r="10" spans="1:21">
      <c r="A10" s="61" t="s">
        <v>222</v>
      </c>
      <c r="B10" t="str">
        <f t="shared" ref="B10" si="5">C10&amp;"-01-ESN-24"</f>
        <v>352-2401-2407-01-ESN-24</v>
      </c>
      <c r="C10" t="s">
        <v>1101</v>
      </c>
      <c r="D10">
        <v>2024</v>
      </c>
      <c r="E10" s="2" t="s">
        <v>1102</v>
      </c>
      <c r="F10" s="2" t="s">
        <v>145</v>
      </c>
      <c r="G10" s="2" t="s">
        <v>1103</v>
      </c>
      <c r="H10" s="2" t="s">
        <v>191</v>
      </c>
      <c r="I10" s="2" t="s">
        <v>1104</v>
      </c>
      <c r="J10" s="137">
        <v>0.623</v>
      </c>
      <c r="K10" s="138">
        <v>0.01</v>
      </c>
      <c r="L10" s="138"/>
      <c r="M10" s="138">
        <v>0.36699999999999999</v>
      </c>
      <c r="N10" t="s">
        <v>1105</v>
      </c>
      <c r="O10" s="109">
        <f t="shared" si="0"/>
        <v>1</v>
      </c>
      <c r="P10" s="139">
        <v>0.15315999999999999</v>
      </c>
      <c r="R10" s="7">
        <v>1E-3</v>
      </c>
      <c r="S10" s="7">
        <f t="shared" si="1"/>
        <v>0.15415999999999999</v>
      </c>
      <c r="T10" t="s">
        <v>1106</v>
      </c>
      <c r="U10" s="134" t="s">
        <v>1107</v>
      </c>
    </row>
    <row r="11" spans="1:21">
      <c r="A11" s="61" t="s">
        <v>222</v>
      </c>
      <c r="B11" t="str">
        <f t="shared" ref="B11" si="6">C11&amp;"-02-ESN-24"</f>
        <v>352-2401-2407-02-ESN-24</v>
      </c>
      <c r="C11" t="s">
        <v>1101</v>
      </c>
      <c r="D11">
        <v>2024</v>
      </c>
      <c r="E11" s="2" t="s">
        <v>1108</v>
      </c>
      <c r="F11" s="2" t="s">
        <v>145</v>
      </c>
      <c r="G11" s="2" t="s">
        <v>1103</v>
      </c>
      <c r="H11" s="2" t="s">
        <v>191</v>
      </c>
      <c r="I11" s="2" t="s">
        <v>1109</v>
      </c>
      <c r="J11" s="137">
        <v>0.623</v>
      </c>
      <c r="K11" s="138">
        <v>0.26</v>
      </c>
      <c r="L11" s="138"/>
      <c r="M11" s="138">
        <v>0.36699999999999999</v>
      </c>
      <c r="N11" t="s">
        <v>1105</v>
      </c>
      <c r="O11" s="109">
        <f t="shared" si="0"/>
        <v>1.25</v>
      </c>
      <c r="P11" s="139">
        <v>0.16616</v>
      </c>
      <c r="R11" s="7">
        <v>1E-3</v>
      </c>
      <c r="S11" s="7">
        <f t="shared" si="1"/>
        <v>0.16716</v>
      </c>
      <c r="T11" t="s">
        <v>1106</v>
      </c>
      <c r="U11" s="134" t="s">
        <v>1110</v>
      </c>
    </row>
    <row r="12" spans="1:21">
      <c r="A12" s="61" t="s">
        <v>222</v>
      </c>
      <c r="B12" t="str">
        <f t="shared" ref="B12" si="7">C12&amp;"-03-ESN-24"</f>
        <v>352-2401-2407-03-ESN-24</v>
      </c>
      <c r="C12" t="s">
        <v>1101</v>
      </c>
      <c r="D12">
        <v>2024</v>
      </c>
      <c r="E12" s="2" t="s">
        <v>1111</v>
      </c>
      <c r="F12" s="2" t="s">
        <v>145</v>
      </c>
      <c r="G12" s="2" t="s">
        <v>1103</v>
      </c>
      <c r="H12" s="2" t="s">
        <v>191</v>
      </c>
      <c r="I12" s="2" t="s">
        <v>1109</v>
      </c>
      <c r="J12" s="137">
        <v>0.623</v>
      </c>
      <c r="K12" s="138">
        <v>0.76</v>
      </c>
      <c r="L12" s="138"/>
      <c r="M12" s="138">
        <v>0.36699999999999999</v>
      </c>
      <c r="N12" t="s">
        <v>1105</v>
      </c>
      <c r="O12" s="109">
        <f t="shared" si="0"/>
        <v>1.75</v>
      </c>
      <c r="P12" s="139">
        <v>0.18915999999999999</v>
      </c>
      <c r="R12" s="7">
        <v>1E-3</v>
      </c>
      <c r="S12" s="7">
        <f t="shared" si="1"/>
        <v>0.19016</v>
      </c>
      <c r="T12" t="s">
        <v>1106</v>
      </c>
      <c r="U12" s="134" t="s">
        <v>1112</v>
      </c>
    </row>
    <row r="13" spans="1:21">
      <c r="A13" s="61" t="s">
        <v>222</v>
      </c>
      <c r="B13" t="str">
        <f t="shared" ref="B13" si="8">C13&amp;"-01-ESN-24"</f>
        <v>352-2408-2501-01-ESN-24</v>
      </c>
      <c r="C13" t="s">
        <v>1113</v>
      </c>
      <c r="D13">
        <v>2024</v>
      </c>
      <c r="E13" s="2" t="s">
        <v>1102</v>
      </c>
      <c r="F13" s="2" t="s">
        <v>145</v>
      </c>
      <c r="G13" s="2" t="s">
        <v>1103</v>
      </c>
      <c r="H13" s="2" t="s">
        <v>191</v>
      </c>
      <c r="I13" s="2" t="s">
        <v>1104</v>
      </c>
      <c r="J13" s="137">
        <v>0.623</v>
      </c>
      <c r="K13" s="138">
        <v>0.01</v>
      </c>
      <c r="L13" s="138"/>
      <c r="M13" s="138">
        <v>0.36699999999999999</v>
      </c>
      <c r="N13" t="s">
        <v>1105</v>
      </c>
      <c r="O13" s="109">
        <f t="shared" si="0"/>
        <v>1</v>
      </c>
      <c r="P13" s="139">
        <v>0.12892999999999999</v>
      </c>
      <c r="R13" s="7">
        <v>1E-3</v>
      </c>
      <c r="S13" s="7">
        <f t="shared" si="1"/>
        <v>0.12992999999999999</v>
      </c>
      <c r="T13" t="s">
        <v>1106</v>
      </c>
      <c r="U13" s="134" t="s">
        <v>1107</v>
      </c>
    </row>
    <row r="14" spans="1:21">
      <c r="A14" s="61" t="s">
        <v>222</v>
      </c>
      <c r="B14" t="str">
        <f t="shared" ref="B14" si="9">C14&amp;"-02-ESN-24"</f>
        <v>352-2408-2501-02-ESN-24</v>
      </c>
      <c r="C14" t="s">
        <v>1113</v>
      </c>
      <c r="D14">
        <v>2024</v>
      </c>
      <c r="E14" s="2" t="s">
        <v>1108</v>
      </c>
      <c r="F14" s="2" t="s">
        <v>145</v>
      </c>
      <c r="G14" s="2" t="s">
        <v>1103</v>
      </c>
      <c r="H14" s="2" t="s">
        <v>191</v>
      </c>
      <c r="I14" s="2" t="s">
        <v>1109</v>
      </c>
      <c r="J14" s="137">
        <v>0.623</v>
      </c>
      <c r="K14" s="138">
        <v>0.26</v>
      </c>
      <c r="L14" s="138"/>
      <c r="M14" s="138">
        <v>0.36699999999999999</v>
      </c>
      <c r="N14" t="s">
        <v>1105</v>
      </c>
      <c r="O14" s="109">
        <f t="shared" si="0"/>
        <v>1.25</v>
      </c>
      <c r="P14" s="139">
        <v>0.14193</v>
      </c>
      <c r="R14" s="7">
        <v>1E-3</v>
      </c>
      <c r="S14" s="7">
        <f t="shared" si="1"/>
        <v>0.14293</v>
      </c>
      <c r="T14" t="s">
        <v>1106</v>
      </c>
      <c r="U14" s="134" t="s">
        <v>1110</v>
      </c>
    </row>
    <row r="15" spans="1:21">
      <c r="A15" s="61" t="s">
        <v>222</v>
      </c>
      <c r="B15" t="str">
        <f t="shared" ref="B15" si="10">C15&amp;"-03-ESN-24"</f>
        <v>352-2408-2501-03-ESN-24</v>
      </c>
      <c r="C15" t="s">
        <v>1113</v>
      </c>
      <c r="D15">
        <v>2024</v>
      </c>
      <c r="E15" s="2" t="s">
        <v>1111</v>
      </c>
      <c r="F15" s="2" t="s">
        <v>145</v>
      </c>
      <c r="G15" s="2" t="s">
        <v>1103</v>
      </c>
      <c r="H15" s="2" t="s">
        <v>191</v>
      </c>
      <c r="I15" s="2" t="s">
        <v>1109</v>
      </c>
      <c r="J15" s="137">
        <v>0.623</v>
      </c>
      <c r="K15" s="138">
        <v>0.76</v>
      </c>
      <c r="L15" s="138"/>
      <c r="M15" s="138">
        <v>0.36699999999999999</v>
      </c>
      <c r="N15" t="s">
        <v>1105</v>
      </c>
      <c r="O15" s="109">
        <f t="shared" si="0"/>
        <v>1.75</v>
      </c>
      <c r="P15" s="139">
        <v>0.16492999999999999</v>
      </c>
      <c r="R15" s="7">
        <v>1E-3</v>
      </c>
      <c r="S15" s="7">
        <f t="shared" si="1"/>
        <v>0.16592999999999999</v>
      </c>
      <c r="T15" t="s">
        <v>1106</v>
      </c>
      <c r="U15" s="134" t="s">
        <v>1112</v>
      </c>
    </row>
    <row r="16" spans="1:21">
      <c r="A16" s="61" t="s">
        <v>222</v>
      </c>
      <c r="B16" t="str">
        <f t="shared" ref="B16" si="11">C16&amp;"-01-ESN-24"</f>
        <v>352-2401-2404-01-ESN-24</v>
      </c>
      <c r="C16" t="s">
        <v>1114</v>
      </c>
      <c r="D16">
        <v>2024</v>
      </c>
      <c r="E16" s="2" t="s">
        <v>1102</v>
      </c>
      <c r="F16" s="2" t="s">
        <v>1028</v>
      </c>
      <c r="G16" s="2" t="s">
        <v>1103</v>
      </c>
      <c r="H16" s="2" t="s">
        <v>191</v>
      </c>
      <c r="I16" s="2" t="s">
        <v>1104</v>
      </c>
      <c r="J16" s="137">
        <v>0.623</v>
      </c>
      <c r="K16" s="138">
        <v>0.01</v>
      </c>
      <c r="L16" s="138"/>
      <c r="M16" s="138">
        <v>0.36699999999999999</v>
      </c>
      <c r="N16" t="s">
        <v>1105</v>
      </c>
      <c r="O16" s="109">
        <f t="shared" si="0"/>
        <v>1</v>
      </c>
      <c r="P16" s="139">
        <v>0.14741000000000001</v>
      </c>
      <c r="R16" s="7">
        <v>1E-3</v>
      </c>
      <c r="S16" s="7">
        <f t="shared" si="1"/>
        <v>0.14841000000000001</v>
      </c>
      <c r="T16" t="s">
        <v>1106</v>
      </c>
      <c r="U16" s="134" t="s">
        <v>1107</v>
      </c>
    </row>
    <row r="17" spans="1:21">
      <c r="A17" s="61" t="s">
        <v>222</v>
      </c>
      <c r="B17" t="str">
        <f t="shared" ref="B17" si="12">C17&amp;"-02-ESN-24"</f>
        <v>352-2401-2404-02-ESN-24</v>
      </c>
      <c r="C17" t="s">
        <v>1114</v>
      </c>
      <c r="D17">
        <v>2024</v>
      </c>
      <c r="E17" s="2" t="s">
        <v>1108</v>
      </c>
      <c r="F17" s="2" t="s">
        <v>1028</v>
      </c>
      <c r="G17" s="2" t="s">
        <v>1103</v>
      </c>
      <c r="H17" s="2" t="s">
        <v>191</v>
      </c>
      <c r="I17" s="2" t="s">
        <v>1109</v>
      </c>
      <c r="J17" s="137">
        <v>0.623</v>
      </c>
      <c r="K17" s="138">
        <v>0.26</v>
      </c>
      <c r="L17" s="138"/>
      <c r="M17" s="138">
        <v>0.36699999999999999</v>
      </c>
      <c r="N17" t="s">
        <v>1105</v>
      </c>
      <c r="O17" s="109">
        <f t="shared" si="0"/>
        <v>1.25</v>
      </c>
      <c r="P17" s="139">
        <v>0.16041</v>
      </c>
      <c r="R17" s="7">
        <v>1E-3</v>
      </c>
      <c r="S17" s="7">
        <f t="shared" si="1"/>
        <v>0.16141</v>
      </c>
      <c r="T17" t="s">
        <v>1106</v>
      </c>
      <c r="U17" s="134" t="s">
        <v>1110</v>
      </c>
    </row>
    <row r="18" spans="1:21">
      <c r="A18" s="61" t="s">
        <v>222</v>
      </c>
      <c r="B18" t="str">
        <f t="shared" ref="B18" si="13">C18&amp;"-03-ESN-24"</f>
        <v>352-2401-2404-03-ESN-24</v>
      </c>
      <c r="C18" t="s">
        <v>1114</v>
      </c>
      <c r="D18">
        <v>2024</v>
      </c>
      <c r="E18" s="2" t="s">
        <v>1111</v>
      </c>
      <c r="F18" s="2" t="s">
        <v>1028</v>
      </c>
      <c r="G18" s="2" t="s">
        <v>1103</v>
      </c>
      <c r="H18" s="2" t="s">
        <v>191</v>
      </c>
      <c r="I18" s="2" t="s">
        <v>1109</v>
      </c>
      <c r="J18" s="137">
        <v>0.623</v>
      </c>
      <c r="K18" s="138">
        <v>0.76</v>
      </c>
      <c r="L18" s="138"/>
      <c r="M18" s="138">
        <v>0.36699999999999999</v>
      </c>
      <c r="N18" t="s">
        <v>1105</v>
      </c>
      <c r="O18" s="109">
        <f t="shared" si="0"/>
        <v>1.75</v>
      </c>
      <c r="P18" s="139">
        <v>0.18340999999999999</v>
      </c>
      <c r="R18" s="7">
        <v>1E-3</v>
      </c>
      <c r="S18" s="7">
        <f t="shared" si="1"/>
        <v>0.18440999999999999</v>
      </c>
      <c r="T18" t="s">
        <v>1106</v>
      </c>
      <c r="U18" s="134" t="s">
        <v>1112</v>
      </c>
    </row>
    <row r="19" spans="1:21">
      <c r="A19" s="61" t="s">
        <v>222</v>
      </c>
      <c r="B19" t="str">
        <f t="shared" ref="B19" si="14">C19&amp;"-01-ESN-24"</f>
        <v>352-2405-2407-01-ESN-24</v>
      </c>
      <c r="C19" t="s">
        <v>1115</v>
      </c>
      <c r="D19">
        <v>2024</v>
      </c>
      <c r="E19" s="2" t="s">
        <v>1102</v>
      </c>
      <c r="F19" s="2" t="s">
        <v>1028</v>
      </c>
      <c r="G19" s="2" t="s">
        <v>1103</v>
      </c>
      <c r="H19" s="2" t="s">
        <v>191</v>
      </c>
      <c r="I19" s="2" t="s">
        <v>1104</v>
      </c>
      <c r="J19" s="137">
        <v>0.623</v>
      </c>
      <c r="K19" s="138">
        <v>0.01</v>
      </c>
      <c r="L19" s="138"/>
      <c r="M19" s="138">
        <v>0.36699999999999999</v>
      </c>
      <c r="N19" t="s">
        <v>1105</v>
      </c>
      <c r="O19" s="109">
        <f t="shared" si="0"/>
        <v>1</v>
      </c>
      <c r="P19" s="139">
        <v>9.6790000000000001E-2</v>
      </c>
      <c r="R19" s="7">
        <v>1E-3</v>
      </c>
      <c r="S19" s="7">
        <f t="shared" si="1"/>
        <v>9.7790000000000002E-2</v>
      </c>
      <c r="T19" t="s">
        <v>1106</v>
      </c>
      <c r="U19" s="134" t="s">
        <v>1107</v>
      </c>
    </row>
    <row r="20" spans="1:21">
      <c r="A20" s="61" t="s">
        <v>222</v>
      </c>
      <c r="B20" t="str">
        <f t="shared" ref="B20" si="15">C20&amp;"-02-ESN-24"</f>
        <v>352-2405-2407-02-ESN-24</v>
      </c>
      <c r="C20" t="s">
        <v>1115</v>
      </c>
      <c r="D20">
        <v>2024</v>
      </c>
      <c r="E20" s="2" t="s">
        <v>1108</v>
      </c>
      <c r="F20" s="2" t="s">
        <v>1028</v>
      </c>
      <c r="G20" s="2" t="s">
        <v>1103</v>
      </c>
      <c r="H20" s="2" t="s">
        <v>191</v>
      </c>
      <c r="I20" s="2" t="s">
        <v>1109</v>
      </c>
      <c r="J20" s="137">
        <v>0.623</v>
      </c>
      <c r="K20" s="138">
        <v>0.26</v>
      </c>
      <c r="L20" s="138"/>
      <c r="M20" s="138">
        <v>0.36699999999999999</v>
      </c>
      <c r="N20" t="s">
        <v>1105</v>
      </c>
      <c r="O20" s="109">
        <f t="shared" si="0"/>
        <v>1.25</v>
      </c>
      <c r="P20" s="139">
        <v>0.10979</v>
      </c>
      <c r="R20" s="7">
        <v>1E-3</v>
      </c>
      <c r="S20" s="7">
        <f t="shared" si="1"/>
        <v>0.11079</v>
      </c>
      <c r="T20" t="s">
        <v>1106</v>
      </c>
      <c r="U20" s="134" t="s">
        <v>1110</v>
      </c>
    </row>
    <row r="21" spans="1:21">
      <c r="A21" s="61" t="s">
        <v>222</v>
      </c>
      <c r="B21" t="str">
        <f t="shared" ref="B21" si="16">C21&amp;"-03-ESN-24"</f>
        <v>352-2405-2407-03-ESN-24</v>
      </c>
      <c r="C21" t="s">
        <v>1115</v>
      </c>
      <c r="D21">
        <v>2024</v>
      </c>
      <c r="E21" s="2" t="s">
        <v>1111</v>
      </c>
      <c r="F21" s="2" t="s">
        <v>1028</v>
      </c>
      <c r="G21" s="2" t="s">
        <v>1103</v>
      </c>
      <c r="H21" s="2" t="s">
        <v>191</v>
      </c>
      <c r="I21" s="2" t="s">
        <v>1109</v>
      </c>
      <c r="J21" s="137">
        <v>0.623</v>
      </c>
      <c r="K21" s="138">
        <v>0.76</v>
      </c>
      <c r="L21" s="138"/>
      <c r="M21" s="138">
        <v>0.36699999999999999</v>
      </c>
      <c r="N21" t="s">
        <v>1105</v>
      </c>
      <c r="O21" s="109">
        <f t="shared" si="0"/>
        <v>1.75</v>
      </c>
      <c r="P21" s="139">
        <v>0.13278999999999999</v>
      </c>
      <c r="R21" s="7">
        <v>1E-3</v>
      </c>
      <c r="S21" s="7">
        <f t="shared" si="1"/>
        <v>0.13378999999999999</v>
      </c>
      <c r="T21" t="s">
        <v>1106</v>
      </c>
      <c r="U21" s="134" t="s">
        <v>1112</v>
      </c>
    </row>
    <row r="22" spans="1:21">
      <c r="A22" s="61" t="s">
        <v>222</v>
      </c>
      <c r="B22" t="str">
        <f t="shared" ref="B22" si="17">C22&amp;"-01-ESN-24"</f>
        <v>352-2408-2410-01-ESN-24</v>
      </c>
      <c r="C22" t="s">
        <v>1116</v>
      </c>
      <c r="D22">
        <v>2024</v>
      </c>
      <c r="E22" s="2" t="s">
        <v>1102</v>
      </c>
      <c r="F22" s="2" t="s">
        <v>1028</v>
      </c>
      <c r="G22" s="2" t="s">
        <v>1103</v>
      </c>
      <c r="H22" s="2" t="s">
        <v>191</v>
      </c>
      <c r="I22" s="2" t="s">
        <v>1104</v>
      </c>
      <c r="J22" s="137">
        <v>0.623</v>
      </c>
      <c r="K22" s="138">
        <v>0.01</v>
      </c>
      <c r="L22" s="138"/>
      <c r="M22" s="138">
        <v>0.36699999999999999</v>
      </c>
      <c r="N22" t="s">
        <v>1105</v>
      </c>
      <c r="O22" s="109">
        <f t="shared" si="0"/>
        <v>1</v>
      </c>
      <c r="P22" s="139">
        <v>0.11027000000000001</v>
      </c>
      <c r="R22" s="7">
        <v>1E-3</v>
      </c>
      <c r="S22" s="7">
        <f t="shared" si="1"/>
        <v>0.11127000000000001</v>
      </c>
      <c r="T22" t="s">
        <v>1106</v>
      </c>
      <c r="U22" s="134" t="s">
        <v>1107</v>
      </c>
    </row>
    <row r="23" spans="1:21">
      <c r="A23" s="61" t="s">
        <v>222</v>
      </c>
      <c r="B23" t="str">
        <f t="shared" ref="B23" si="18">C23&amp;"-02-ESN-24"</f>
        <v>352-2408-2410-02-ESN-24</v>
      </c>
      <c r="C23" t="s">
        <v>1116</v>
      </c>
      <c r="D23">
        <v>2024</v>
      </c>
      <c r="E23" s="2" t="s">
        <v>1108</v>
      </c>
      <c r="F23" s="2" t="s">
        <v>1028</v>
      </c>
      <c r="G23" s="2" t="s">
        <v>1103</v>
      </c>
      <c r="H23" s="2" t="s">
        <v>191</v>
      </c>
      <c r="I23" s="2" t="s">
        <v>1109</v>
      </c>
      <c r="J23" s="137">
        <v>0.623</v>
      </c>
      <c r="K23" s="138">
        <v>0.26</v>
      </c>
      <c r="L23" s="138"/>
      <c r="M23" s="138">
        <v>0.36699999999999999</v>
      </c>
      <c r="N23" t="s">
        <v>1105</v>
      </c>
      <c r="O23" s="109">
        <f t="shared" si="0"/>
        <v>1.25</v>
      </c>
      <c r="P23" s="139">
        <v>0.12327</v>
      </c>
      <c r="R23" s="7">
        <v>1E-3</v>
      </c>
      <c r="S23" s="7">
        <f t="shared" si="1"/>
        <v>0.12427000000000001</v>
      </c>
      <c r="T23" t="s">
        <v>1106</v>
      </c>
      <c r="U23" s="134" t="s">
        <v>1110</v>
      </c>
    </row>
    <row r="24" spans="1:21">
      <c r="A24" s="61" t="s">
        <v>222</v>
      </c>
      <c r="B24" t="str">
        <f t="shared" ref="B24" si="19">C24&amp;"-03-ESN-24"</f>
        <v>352-2408-2410-03-ESN-24</v>
      </c>
      <c r="C24" t="s">
        <v>1116</v>
      </c>
      <c r="D24">
        <v>2024</v>
      </c>
      <c r="E24" s="2" t="s">
        <v>1111</v>
      </c>
      <c r="F24" s="2" t="s">
        <v>1028</v>
      </c>
      <c r="G24" s="2" t="s">
        <v>1103</v>
      </c>
      <c r="H24" s="2" t="s">
        <v>191</v>
      </c>
      <c r="I24" s="2" t="s">
        <v>1109</v>
      </c>
      <c r="J24" s="137">
        <v>0.623</v>
      </c>
      <c r="K24" s="138">
        <v>0.76</v>
      </c>
      <c r="L24" s="138"/>
      <c r="M24" s="138">
        <v>0.36699999999999999</v>
      </c>
      <c r="N24" t="s">
        <v>1105</v>
      </c>
      <c r="O24" s="109">
        <f t="shared" si="0"/>
        <v>1.75</v>
      </c>
      <c r="P24" s="139">
        <v>0.14627000000000001</v>
      </c>
      <c r="R24" s="7">
        <v>1E-3</v>
      </c>
      <c r="S24" s="7">
        <f t="shared" si="1"/>
        <v>0.14727000000000001</v>
      </c>
      <c r="T24" t="s">
        <v>1106</v>
      </c>
      <c r="U24" s="134" t="s">
        <v>1112</v>
      </c>
    </row>
    <row r="25" spans="1:21">
      <c r="A25" s="61" t="s">
        <v>222</v>
      </c>
      <c r="B25" t="str">
        <f t="shared" ref="B25" si="20">C25&amp;"-01-ESN-24"</f>
        <v>352-2411-2501-01-ESN-24</v>
      </c>
      <c r="C25" t="s">
        <v>1117</v>
      </c>
      <c r="D25">
        <v>2024</v>
      </c>
      <c r="E25" s="2" t="s">
        <v>1102</v>
      </c>
      <c r="F25" s="2" t="s">
        <v>1028</v>
      </c>
      <c r="G25" s="2" t="s">
        <v>1103</v>
      </c>
      <c r="H25" s="2" t="s">
        <v>191</v>
      </c>
      <c r="I25" s="2" t="s">
        <v>1104</v>
      </c>
      <c r="J25" s="137">
        <v>0.623</v>
      </c>
      <c r="K25" s="138">
        <v>0.01</v>
      </c>
      <c r="L25" s="138"/>
      <c r="M25" s="138">
        <v>0.36699999999999999</v>
      </c>
      <c r="N25" t="s">
        <v>1105</v>
      </c>
      <c r="O25" s="109">
        <f t="shared" si="0"/>
        <v>1</v>
      </c>
      <c r="P25" s="139">
        <v>0.15045</v>
      </c>
      <c r="R25" s="7">
        <v>1E-3</v>
      </c>
      <c r="S25" s="7">
        <f t="shared" si="1"/>
        <v>0.15145</v>
      </c>
      <c r="T25" t="s">
        <v>1106</v>
      </c>
      <c r="U25" s="134" t="s">
        <v>1107</v>
      </c>
    </row>
    <row r="26" spans="1:21">
      <c r="A26" s="61" t="s">
        <v>222</v>
      </c>
      <c r="B26" t="str">
        <f t="shared" ref="B26" si="21">C26&amp;"-02-ESN-24"</f>
        <v>352-2411-2501-02-ESN-24</v>
      </c>
      <c r="C26" t="s">
        <v>1117</v>
      </c>
      <c r="D26">
        <v>2024</v>
      </c>
      <c r="E26" s="2" t="s">
        <v>1108</v>
      </c>
      <c r="F26" s="2" t="s">
        <v>1028</v>
      </c>
      <c r="G26" s="2" t="s">
        <v>1103</v>
      </c>
      <c r="H26" s="2" t="s">
        <v>191</v>
      </c>
      <c r="I26" s="2" t="s">
        <v>1109</v>
      </c>
      <c r="J26" s="137">
        <v>0.623</v>
      </c>
      <c r="K26" s="138">
        <v>0.26</v>
      </c>
      <c r="L26" s="138"/>
      <c r="M26" s="138">
        <v>0.36699999999999999</v>
      </c>
      <c r="N26" t="s">
        <v>1105</v>
      </c>
      <c r="O26" s="109">
        <f t="shared" si="0"/>
        <v>1.25</v>
      </c>
      <c r="P26" s="139">
        <v>0.16345000000000001</v>
      </c>
      <c r="R26" s="7">
        <v>1E-3</v>
      </c>
      <c r="S26" s="7">
        <f t="shared" si="1"/>
        <v>0.16445000000000001</v>
      </c>
      <c r="T26" t="s">
        <v>1106</v>
      </c>
      <c r="U26" s="134" t="s">
        <v>1110</v>
      </c>
    </row>
    <row r="27" spans="1:21">
      <c r="A27" s="61" t="s">
        <v>222</v>
      </c>
      <c r="B27" t="str">
        <f t="shared" ref="B27" si="22">C27&amp;"-03-ESN-24"</f>
        <v>352-2411-2501-03-ESN-24</v>
      </c>
      <c r="C27" t="s">
        <v>1117</v>
      </c>
      <c r="D27">
        <v>2024</v>
      </c>
      <c r="E27" s="2" t="s">
        <v>1111</v>
      </c>
      <c r="F27" s="2" t="s">
        <v>1028</v>
      </c>
      <c r="G27" s="2" t="s">
        <v>1103</v>
      </c>
      <c r="H27" s="2" t="s">
        <v>191</v>
      </c>
      <c r="I27" s="2" t="s">
        <v>1109</v>
      </c>
      <c r="J27" s="137">
        <v>0.623</v>
      </c>
      <c r="K27" s="138">
        <v>0.76</v>
      </c>
      <c r="L27" s="138"/>
      <c r="M27" s="138">
        <v>0.36699999999999999</v>
      </c>
      <c r="N27" t="s">
        <v>1105</v>
      </c>
      <c r="O27" s="109">
        <f t="shared" si="0"/>
        <v>1.75</v>
      </c>
      <c r="P27" s="139">
        <v>0.18645</v>
      </c>
      <c r="R27" s="7">
        <v>1E-3</v>
      </c>
      <c r="S27" s="7">
        <f t="shared" si="1"/>
        <v>0.18745000000000001</v>
      </c>
      <c r="T27" t="s">
        <v>1106</v>
      </c>
      <c r="U27" s="134" t="s">
        <v>1112</v>
      </c>
    </row>
    <row r="28" spans="1:21">
      <c r="E28" s="2"/>
      <c r="F28" s="2"/>
      <c r="G28" s="2"/>
      <c r="H28" s="2"/>
      <c r="I28" s="2"/>
      <c r="J28" s="4"/>
      <c r="O28" s="109"/>
      <c r="Q28" s="7"/>
      <c r="S28" s="7"/>
    </row>
    <row r="29" spans="1:21">
      <c r="E29" s="2"/>
      <c r="F29" s="2"/>
      <c r="G29" s="2"/>
      <c r="H29" s="2"/>
      <c r="I29" s="2"/>
      <c r="J29" s="4"/>
      <c r="O29" s="109"/>
      <c r="Q29" s="7"/>
      <c r="S29" s="7"/>
    </row>
    <row r="30" spans="1:21">
      <c r="E30" s="2"/>
      <c r="F30" s="2"/>
      <c r="G30" s="2"/>
      <c r="H30" s="2"/>
      <c r="I30" s="2"/>
      <c r="J30" s="4"/>
      <c r="O30" s="109"/>
      <c r="Q30" s="7"/>
      <c r="S30" s="7"/>
    </row>
    <row r="31" spans="1:21">
      <c r="E31" s="2"/>
      <c r="F31" s="2"/>
      <c r="G31" s="2"/>
      <c r="H31" s="2"/>
      <c r="I31" s="2"/>
      <c r="J31" s="4"/>
      <c r="O31" s="109"/>
      <c r="Q31" s="7"/>
      <c r="S31" s="7"/>
    </row>
    <row r="32" spans="1:21">
      <c r="O32" s="109"/>
      <c r="S32" s="7"/>
    </row>
    <row r="33" spans="15:19">
      <c r="O33" s="109"/>
      <c r="S33" s="7"/>
    </row>
    <row r="34" spans="15:19">
      <c r="O34" s="109"/>
      <c r="S34" s="7"/>
    </row>
    <row r="35" spans="15:19">
      <c r="O35" s="109"/>
      <c r="S35" s="7"/>
    </row>
    <row r="36" spans="15:19">
      <c r="O36" s="109"/>
      <c r="S36" s="7"/>
    </row>
    <row r="37" spans="15:19">
      <c r="O37" s="109"/>
      <c r="S37" s="7"/>
    </row>
    <row r="38" spans="15:19">
      <c r="O38" s="109"/>
      <c r="S38" s="7"/>
    </row>
    <row r="39" spans="15:19">
      <c r="O39" s="109"/>
      <c r="S39" s="7"/>
    </row>
    <row r="40" spans="15:19">
      <c r="O40" s="109"/>
      <c r="S40" s="7"/>
    </row>
    <row r="41" spans="15:19">
      <c r="O41" s="109"/>
      <c r="S41" s="7"/>
    </row>
    <row r="42" spans="15:19">
      <c r="O42" s="109"/>
      <c r="S42" s="7"/>
    </row>
    <row r="43" spans="15:19">
      <c r="O43" s="109"/>
      <c r="S43" s="7"/>
    </row>
    <row r="44" spans="15:19">
      <c r="O44" s="109"/>
      <c r="S44" s="7"/>
    </row>
    <row r="45" spans="15:19">
      <c r="O45" s="109"/>
      <c r="S45" s="7"/>
    </row>
    <row r="46" spans="15:19">
      <c r="O46" s="109"/>
      <c r="S46" s="7"/>
    </row>
    <row r="47" spans="15:19">
      <c r="O47" s="109"/>
      <c r="S47" s="7"/>
    </row>
    <row r="48" spans="15:19">
      <c r="O48" s="109"/>
      <c r="S48" s="7"/>
    </row>
    <row r="49" spans="15:19">
      <c r="O49" s="109"/>
      <c r="S49" s="7"/>
    </row>
    <row r="50" spans="15:19">
      <c r="O50" s="109"/>
      <c r="S50" s="7"/>
    </row>
    <row r="51" spans="15:19">
      <c r="O51" s="109"/>
      <c r="S51" s="7"/>
    </row>
    <row r="52" spans="15:19">
      <c r="O52" s="109"/>
      <c r="S52" s="7"/>
    </row>
    <row r="53" spans="15:19">
      <c r="O53" s="109"/>
      <c r="S53" s="7"/>
    </row>
    <row r="54" spans="15:19">
      <c r="O54" s="109"/>
      <c r="S54" s="7"/>
    </row>
    <row r="55" spans="15:19">
      <c r="O55" s="109"/>
      <c r="S55" s="7"/>
    </row>
    <row r="56" spans="15:19">
      <c r="O56" s="109"/>
      <c r="S56" s="7"/>
    </row>
    <row r="57" spans="15:19">
      <c r="O57" s="109"/>
      <c r="S57" s="7"/>
    </row>
    <row r="58" spans="15:19">
      <c r="O58" s="109"/>
      <c r="S58" s="7"/>
    </row>
    <row r="59" spans="15:19">
      <c r="O59" s="109"/>
      <c r="S59" s="7"/>
    </row>
    <row r="60" spans="15:19">
      <c r="O60" s="109"/>
      <c r="S60" s="7"/>
    </row>
    <row r="61" spans="15:19">
      <c r="O61" s="109"/>
      <c r="S61" s="7"/>
    </row>
    <row r="62" spans="15:19">
      <c r="O62" s="109"/>
      <c r="S62" s="7"/>
    </row>
    <row r="63" spans="15:19">
      <c r="O63" s="109"/>
      <c r="S63" s="7"/>
    </row>
    <row r="64" spans="15:19">
      <c r="O64" s="109"/>
      <c r="S64" s="7"/>
    </row>
    <row r="65" spans="15:19">
      <c r="O65" s="109"/>
      <c r="S65" s="7"/>
    </row>
    <row r="66" spans="15:19">
      <c r="O66" s="109"/>
      <c r="S66" s="7"/>
    </row>
    <row r="67" spans="15:19">
      <c r="O67" s="109"/>
      <c r="S67" s="7"/>
    </row>
    <row r="68" spans="15:19">
      <c r="O68" s="109"/>
      <c r="S68" s="7"/>
    </row>
    <row r="69" spans="15:19">
      <c r="O69" s="109"/>
      <c r="S69" s="7"/>
    </row>
    <row r="70" spans="15:19">
      <c r="O70" s="109"/>
      <c r="S70" s="7"/>
    </row>
    <row r="71" spans="15:19">
      <c r="O71" s="109"/>
      <c r="S71" s="7"/>
    </row>
    <row r="72" spans="15:19">
      <c r="O72" s="109"/>
      <c r="S72" s="7"/>
    </row>
    <row r="73" spans="15:19">
      <c r="O73" s="109"/>
      <c r="S73" s="7"/>
    </row>
    <row r="74" spans="15:19">
      <c r="O74" s="109"/>
      <c r="S74" s="7"/>
    </row>
    <row r="75" spans="15:19">
      <c r="O75" s="109"/>
      <c r="S75" s="7"/>
    </row>
    <row r="76" spans="15:19">
      <c r="O76" s="109"/>
      <c r="S76" s="7"/>
    </row>
    <row r="77" spans="15:19">
      <c r="O77" s="109"/>
      <c r="S77" s="7"/>
    </row>
    <row r="78" spans="15:19">
      <c r="O78" s="109"/>
      <c r="S78" s="7"/>
    </row>
    <row r="79" spans="15:19">
      <c r="O79" s="109"/>
      <c r="S79" s="7"/>
    </row>
    <row r="80" spans="15:19">
      <c r="O80" s="109"/>
      <c r="S80" s="7"/>
    </row>
    <row r="81" spans="15:19">
      <c r="O81" s="109"/>
      <c r="S81" s="7"/>
    </row>
    <row r="82" spans="15:19">
      <c r="O82" s="109"/>
      <c r="S82" s="7"/>
    </row>
    <row r="83" spans="15:19">
      <c r="O83" s="109"/>
      <c r="S83" s="7"/>
    </row>
    <row r="84" spans="15:19">
      <c r="O84" s="109"/>
      <c r="S84" s="7"/>
    </row>
    <row r="85" spans="15:19">
      <c r="O85" s="109"/>
      <c r="S85" s="7"/>
    </row>
    <row r="86" spans="15:19">
      <c r="O86" s="109"/>
      <c r="S86" s="7"/>
    </row>
    <row r="87" spans="15:19">
      <c r="O87" s="109"/>
      <c r="S87" s="7"/>
    </row>
    <row r="88" spans="15:19">
      <c r="O88" s="109"/>
      <c r="S88" s="7"/>
    </row>
    <row r="89" spans="15:19">
      <c r="O89" s="109"/>
      <c r="S89" s="7"/>
    </row>
    <row r="90" spans="15:19">
      <c r="O90" s="109"/>
      <c r="S90" s="7"/>
    </row>
    <row r="91" spans="15:19">
      <c r="O91" s="109"/>
      <c r="S91" s="7"/>
    </row>
    <row r="92" spans="15:19">
      <c r="O92" s="109"/>
      <c r="S92" s="7"/>
    </row>
    <row r="93" spans="15:19">
      <c r="O93" s="109"/>
      <c r="S93" s="7"/>
    </row>
    <row r="94" spans="15:19">
      <c r="O94" s="109"/>
      <c r="S94" s="7"/>
    </row>
    <row r="95" spans="15:19">
      <c r="O95" s="109"/>
      <c r="S95" s="7"/>
    </row>
    <row r="96" spans="15:19">
      <c r="O96" s="109"/>
      <c r="S96" s="7"/>
    </row>
    <row r="97" spans="15:19">
      <c r="O97" s="109"/>
      <c r="S97" s="7"/>
    </row>
    <row r="98" spans="15:19">
      <c r="O98" s="109"/>
      <c r="S98" s="7"/>
    </row>
    <row r="99" spans="15:19">
      <c r="O99" s="109"/>
      <c r="S99" s="7"/>
    </row>
    <row r="100" spans="15:19">
      <c r="O100" s="109"/>
      <c r="S100" s="7"/>
    </row>
    <row r="101" spans="15:19">
      <c r="O101" s="109"/>
      <c r="S101" s="7"/>
    </row>
    <row r="102" spans="15:19">
      <c r="O102" s="109"/>
      <c r="S102" s="7"/>
    </row>
    <row r="103" spans="15:19">
      <c r="O103" s="109"/>
      <c r="S103" s="7"/>
    </row>
    <row r="104" spans="15:19">
      <c r="O104" s="109"/>
      <c r="S104" s="7"/>
    </row>
    <row r="105" spans="15:19">
      <c r="O105" s="109"/>
      <c r="S105" s="7"/>
    </row>
    <row r="106" spans="15:19">
      <c r="O106" s="109"/>
      <c r="S106" s="7"/>
    </row>
    <row r="107" spans="15:19">
      <c r="O107" s="109"/>
      <c r="S107" s="7"/>
    </row>
    <row r="108" spans="15:19">
      <c r="O108" s="109"/>
      <c r="S108" s="7"/>
    </row>
    <row r="109" spans="15:19">
      <c r="O109" s="109"/>
      <c r="S109" s="7"/>
    </row>
    <row r="110" spans="15:19">
      <c r="O110" s="109"/>
      <c r="S110" s="7"/>
    </row>
    <row r="111" spans="15:19">
      <c r="O111" s="109"/>
      <c r="S111" s="7"/>
    </row>
    <row r="112" spans="15:19">
      <c r="O112" s="109"/>
      <c r="S112" s="7"/>
    </row>
    <row r="113" spans="15:19">
      <c r="O113" s="109"/>
      <c r="S113" s="7"/>
    </row>
    <row r="114" spans="15:19">
      <c r="O114" s="109"/>
      <c r="S114" s="7"/>
    </row>
    <row r="115" spans="15:19">
      <c r="O115" s="109"/>
      <c r="S115" s="7"/>
    </row>
    <row r="116" spans="15:19">
      <c r="O116" s="109"/>
      <c r="S116" s="7"/>
    </row>
    <row r="117" spans="15:19">
      <c r="O117" s="109"/>
      <c r="S117" s="7"/>
    </row>
    <row r="118" spans="15:19">
      <c r="O118" s="109"/>
      <c r="S118" s="7"/>
    </row>
    <row r="119" spans="15:19">
      <c r="O119" s="109"/>
      <c r="S119" s="7"/>
    </row>
    <row r="120" spans="15:19">
      <c r="O120" s="109"/>
      <c r="S120" s="7"/>
    </row>
    <row r="121" spans="15:19">
      <c r="O121" s="109"/>
      <c r="S121" s="7"/>
    </row>
    <row r="122" spans="15:19">
      <c r="O122" s="109"/>
      <c r="S122" s="7"/>
    </row>
    <row r="123" spans="15:19">
      <c r="O123" s="109"/>
      <c r="S123" s="7"/>
    </row>
    <row r="124" spans="15:19">
      <c r="O124" s="109"/>
      <c r="S124" s="7"/>
    </row>
    <row r="125" spans="15:19">
      <c r="O125" s="109"/>
      <c r="S125" s="7"/>
    </row>
    <row r="126" spans="15:19">
      <c r="O126" s="109"/>
      <c r="S126" s="7"/>
    </row>
    <row r="127" spans="15:19">
      <c r="O127" s="109"/>
      <c r="S127" s="7"/>
    </row>
    <row r="128" spans="15:19">
      <c r="O128" s="109"/>
      <c r="S128" s="7"/>
    </row>
    <row r="129" spans="15:19">
      <c r="O129" s="109"/>
      <c r="S129" s="7"/>
    </row>
    <row r="130" spans="15:19">
      <c r="O130" s="109"/>
      <c r="S130" s="7"/>
    </row>
    <row r="131" spans="15:19">
      <c r="O131" s="109"/>
      <c r="S131" s="7"/>
    </row>
    <row r="132" spans="15:19">
      <c r="O132" s="109"/>
      <c r="S132" s="7"/>
    </row>
    <row r="133" spans="15:19">
      <c r="O133" s="109"/>
      <c r="S133" s="7"/>
    </row>
    <row r="134" spans="15:19">
      <c r="O134" s="109"/>
      <c r="S134" s="7"/>
    </row>
    <row r="135" spans="15:19">
      <c r="O135" s="109"/>
      <c r="S135" s="7"/>
    </row>
    <row r="136" spans="15:19">
      <c r="O136" s="109"/>
      <c r="S136" s="7"/>
    </row>
    <row r="137" spans="15:19">
      <c r="O137" s="109"/>
      <c r="S137" s="7"/>
    </row>
    <row r="138" spans="15:19">
      <c r="O138" s="109"/>
      <c r="S138" s="7"/>
    </row>
    <row r="139" spans="15:19">
      <c r="O139" s="109"/>
      <c r="S139" s="7"/>
    </row>
    <row r="140" spans="15:19">
      <c r="O140" s="109"/>
      <c r="S140" s="7"/>
    </row>
    <row r="141" spans="15:19">
      <c r="O141" s="109"/>
      <c r="S141" s="7"/>
    </row>
    <row r="142" spans="15:19">
      <c r="O142" s="109"/>
      <c r="S142" s="7"/>
    </row>
    <row r="143" spans="15:19">
      <c r="O143" s="109"/>
      <c r="S143" s="7"/>
    </row>
    <row r="144" spans="15:19">
      <c r="O144" s="109"/>
      <c r="S144" s="7"/>
    </row>
    <row r="145" spans="15:19">
      <c r="O145" s="109"/>
      <c r="S145" s="7"/>
    </row>
    <row r="146" spans="15:19">
      <c r="O146" s="109"/>
      <c r="S146" s="7"/>
    </row>
    <row r="147" spans="15:19">
      <c r="O147" s="109"/>
      <c r="S147" s="7"/>
    </row>
    <row r="148" spans="15:19">
      <c r="O148" s="109"/>
      <c r="S148" s="7"/>
    </row>
    <row r="149" spans="15:19">
      <c r="O149" s="109"/>
      <c r="S149" s="7"/>
    </row>
    <row r="150" spans="15:19">
      <c r="O150" s="109"/>
      <c r="S150" s="7"/>
    </row>
    <row r="151" spans="15:19">
      <c r="O151" s="109"/>
      <c r="S151" s="7"/>
    </row>
    <row r="152" spans="15:19">
      <c r="O152" s="109"/>
      <c r="S152" s="7"/>
    </row>
    <row r="153" spans="15:19">
      <c r="O153" s="109"/>
      <c r="S153" s="7"/>
    </row>
    <row r="154" spans="15:19">
      <c r="O154" s="109"/>
      <c r="S154" s="7"/>
    </row>
    <row r="155" spans="15:19">
      <c r="O155" s="109"/>
      <c r="S155" s="7"/>
    </row>
    <row r="156" spans="15:19">
      <c r="O156" s="109"/>
      <c r="S156" s="7"/>
    </row>
    <row r="157" spans="15:19">
      <c r="O157" s="109"/>
      <c r="S157" s="7"/>
    </row>
    <row r="158" spans="15:19">
      <c r="O158" s="109"/>
      <c r="S158" s="7"/>
    </row>
    <row r="159" spans="15:19">
      <c r="O159" s="109"/>
      <c r="S159" s="7"/>
    </row>
    <row r="160" spans="15:19">
      <c r="O160" s="109"/>
      <c r="S160" s="7"/>
    </row>
    <row r="161" spans="15:19">
      <c r="O161" s="109"/>
      <c r="S161" s="7"/>
    </row>
    <row r="162" spans="15:19">
      <c r="O162" s="109"/>
      <c r="S162" s="7"/>
    </row>
    <row r="163" spans="15:19">
      <c r="O163" s="109"/>
      <c r="S163" s="7"/>
    </row>
    <row r="164" spans="15:19">
      <c r="O164" s="109"/>
      <c r="S164" s="7"/>
    </row>
    <row r="165" spans="15:19">
      <c r="O165" s="109"/>
      <c r="S165" s="7"/>
    </row>
    <row r="166" spans="15:19">
      <c r="O166" s="109"/>
      <c r="S166" s="7"/>
    </row>
    <row r="167" spans="15:19">
      <c r="O167" s="109"/>
      <c r="S167" s="7"/>
    </row>
    <row r="168" spans="15:19">
      <c r="O168" s="109"/>
      <c r="S168" s="7"/>
    </row>
    <row r="169" spans="15:19">
      <c r="O169" s="109"/>
      <c r="S169" s="7"/>
    </row>
    <row r="170" spans="15:19">
      <c r="O170" s="109"/>
      <c r="S170" s="7"/>
    </row>
    <row r="171" spans="15:19">
      <c r="O171" s="109"/>
      <c r="S171" s="7"/>
    </row>
    <row r="172" spans="15:19">
      <c r="O172" s="109"/>
      <c r="S172" s="7"/>
    </row>
    <row r="173" spans="15:19">
      <c r="O173" s="109"/>
      <c r="S173" s="7"/>
    </row>
    <row r="174" spans="15:19">
      <c r="O174" s="109"/>
      <c r="S174" s="7"/>
    </row>
    <row r="175" spans="15:19">
      <c r="O175" s="109"/>
      <c r="S175" s="7"/>
    </row>
    <row r="176" spans="15:19">
      <c r="O176" s="109"/>
      <c r="S176" s="7"/>
    </row>
    <row r="177" spans="15:19">
      <c r="O177" s="109"/>
      <c r="S177" s="7"/>
    </row>
    <row r="178" spans="15:19">
      <c r="O178" s="109"/>
      <c r="S178" s="7"/>
    </row>
    <row r="179" spans="15:19">
      <c r="O179" s="109"/>
      <c r="S179" s="7"/>
    </row>
    <row r="180" spans="15:19">
      <c r="O180" s="109"/>
      <c r="S180" s="7"/>
    </row>
    <row r="181" spans="15:19">
      <c r="O181" s="109"/>
      <c r="S181" s="7"/>
    </row>
    <row r="182" spans="15:19">
      <c r="O182" s="109"/>
      <c r="S182" s="7"/>
    </row>
    <row r="183" spans="15:19">
      <c r="O183" s="109"/>
      <c r="S183" s="7"/>
    </row>
    <row r="184" spans="15:19">
      <c r="O184" s="109"/>
      <c r="S184" s="7"/>
    </row>
    <row r="185" spans="15:19">
      <c r="O185" s="109"/>
      <c r="S185" s="7"/>
    </row>
    <row r="186" spans="15:19">
      <c r="O186" s="109"/>
      <c r="S186" s="7"/>
    </row>
    <row r="187" spans="15:19">
      <c r="O187" s="109"/>
      <c r="S187" s="7"/>
    </row>
    <row r="188" spans="15:19">
      <c r="O188" s="109"/>
      <c r="S188" s="7"/>
    </row>
    <row r="189" spans="15:19">
      <c r="O189" s="109"/>
      <c r="S189" s="7"/>
    </row>
    <row r="190" spans="15:19">
      <c r="O190" s="109"/>
      <c r="S190" s="7"/>
    </row>
    <row r="191" spans="15:19">
      <c r="O191" s="109"/>
      <c r="S191" s="7"/>
    </row>
    <row r="192" spans="15:19">
      <c r="O192" s="109"/>
      <c r="S192" s="7"/>
    </row>
    <row r="193" spans="15:19">
      <c r="O193" s="109"/>
      <c r="S193" s="7"/>
    </row>
    <row r="194" spans="15:19">
      <c r="O194" s="109"/>
      <c r="S194" s="7"/>
    </row>
    <row r="195" spans="15:19">
      <c r="O195" s="109"/>
      <c r="S195" s="7"/>
    </row>
    <row r="196" spans="15:19">
      <c r="O196" s="109"/>
      <c r="S196" s="7"/>
    </row>
    <row r="197" spans="15:19">
      <c r="O197" s="109"/>
      <c r="S197" s="7"/>
    </row>
    <row r="198" spans="15:19">
      <c r="O198" s="109"/>
      <c r="S198" s="7"/>
    </row>
    <row r="199" spans="15:19">
      <c r="O199" s="109"/>
      <c r="S199" s="7"/>
    </row>
    <row r="200" spans="15:19">
      <c r="O200" s="109"/>
      <c r="S200" s="7"/>
    </row>
    <row r="201" spans="15:19">
      <c r="O201" s="109"/>
      <c r="S201" s="7"/>
    </row>
    <row r="202" spans="15:19">
      <c r="O202" s="109"/>
      <c r="S202" s="7"/>
    </row>
    <row r="203" spans="15:19">
      <c r="O203" s="109"/>
      <c r="S203" s="7"/>
    </row>
    <row r="204" spans="15:19">
      <c r="O204" s="109"/>
      <c r="S204" s="7"/>
    </row>
    <row r="205" spans="15:19">
      <c r="O205" s="109"/>
      <c r="S205" s="7"/>
    </row>
    <row r="206" spans="15:19">
      <c r="O206" s="109"/>
      <c r="S206" s="7"/>
    </row>
    <row r="207" spans="15:19">
      <c r="O207" s="109"/>
      <c r="S207" s="7"/>
    </row>
    <row r="208" spans="15:19">
      <c r="O208" s="109"/>
      <c r="S208" s="7"/>
    </row>
    <row r="209" spans="15:19">
      <c r="O209" s="109"/>
      <c r="S209" s="7"/>
    </row>
    <row r="210" spans="15:19">
      <c r="O210" s="109"/>
      <c r="S210" s="7"/>
    </row>
    <row r="211" spans="15:19">
      <c r="O211" s="109"/>
      <c r="S211" s="7"/>
    </row>
    <row r="212" spans="15:19">
      <c r="O212" s="109"/>
      <c r="S212" s="7"/>
    </row>
    <row r="213" spans="15:19">
      <c r="O213" s="109"/>
      <c r="S213" s="7"/>
    </row>
    <row r="214" spans="15:19">
      <c r="O214" s="109"/>
      <c r="S214" s="7"/>
    </row>
    <row r="215" spans="15:19">
      <c r="O215" s="109"/>
      <c r="S215" s="7"/>
    </row>
    <row r="216" spans="15:19">
      <c r="O216" s="109"/>
      <c r="S216" s="7"/>
    </row>
    <row r="217" spans="15:19">
      <c r="O217" s="109"/>
      <c r="S217" s="7"/>
    </row>
    <row r="218" spans="15:19">
      <c r="O218" s="109"/>
      <c r="S218" s="7"/>
    </row>
    <row r="219" spans="15:19">
      <c r="O219" s="109"/>
      <c r="S219" s="7"/>
    </row>
    <row r="220" spans="15:19">
      <c r="O220" s="109"/>
      <c r="S220" s="7"/>
    </row>
    <row r="221" spans="15:19">
      <c r="O221" s="109"/>
      <c r="S221" s="7"/>
    </row>
    <row r="222" spans="15:19">
      <c r="O222" s="109"/>
      <c r="S222" s="7"/>
    </row>
    <row r="223" spans="15:19">
      <c r="O223" s="109"/>
      <c r="S223" s="7"/>
    </row>
    <row r="224" spans="15:19">
      <c r="O224" s="109"/>
      <c r="S224" s="7"/>
    </row>
    <row r="225" spans="15:19">
      <c r="O225" s="109"/>
      <c r="S225" s="7"/>
    </row>
    <row r="226" spans="15:19">
      <c r="O226" s="109"/>
      <c r="S226" s="7"/>
    </row>
    <row r="227" spans="15:19">
      <c r="O227" s="109"/>
      <c r="S227" s="7"/>
    </row>
    <row r="228" spans="15:19">
      <c r="O228" s="109"/>
      <c r="S228" s="7"/>
    </row>
    <row r="229" spans="15:19">
      <c r="O229" s="109"/>
      <c r="S229" s="7"/>
    </row>
    <row r="230" spans="15:19">
      <c r="O230" s="109"/>
      <c r="S230" s="7"/>
    </row>
    <row r="231" spans="15:19">
      <c r="O231" s="109"/>
      <c r="S231" s="7"/>
    </row>
    <row r="232" spans="15:19">
      <c r="O232" s="109"/>
      <c r="S232" s="7"/>
    </row>
    <row r="233" spans="15:19">
      <c r="O233" s="109"/>
      <c r="S233" s="7"/>
    </row>
    <row r="234" spans="15:19">
      <c r="O234" s="109"/>
      <c r="S234" s="7"/>
    </row>
    <row r="235" spans="15:19">
      <c r="O235" s="109"/>
      <c r="S235" s="7"/>
    </row>
    <row r="236" spans="15:19">
      <c r="O236" s="109"/>
      <c r="S236" s="7"/>
    </row>
    <row r="237" spans="15:19">
      <c r="O237" s="109"/>
      <c r="S237" s="7"/>
    </row>
    <row r="238" spans="15:19">
      <c r="O238" s="109"/>
      <c r="S238" s="7"/>
    </row>
    <row r="239" spans="15:19">
      <c r="O239" s="109"/>
      <c r="S239" s="7"/>
    </row>
    <row r="240" spans="15:19">
      <c r="O240" s="109"/>
      <c r="S240" s="7"/>
    </row>
    <row r="241" spans="15:19">
      <c r="O241" s="109"/>
      <c r="S241" s="7"/>
    </row>
    <row r="242" spans="15:19">
      <c r="O242" s="109"/>
      <c r="S242" s="7"/>
    </row>
    <row r="243" spans="15:19">
      <c r="O243" s="109"/>
      <c r="S243" s="7"/>
    </row>
    <row r="244" spans="15:19">
      <c r="O244" s="109"/>
      <c r="S244" s="7"/>
    </row>
    <row r="245" spans="15:19">
      <c r="O245" s="109"/>
      <c r="S245" s="7"/>
    </row>
    <row r="246" spans="15:19">
      <c r="O246" s="109"/>
      <c r="S246" s="7"/>
    </row>
    <row r="247" spans="15:19">
      <c r="O247" s="109"/>
      <c r="S247" s="7"/>
    </row>
    <row r="248" spans="15:19">
      <c r="O248" s="109"/>
      <c r="S248" s="7"/>
    </row>
    <row r="249" spans="15:19">
      <c r="O249" s="109"/>
      <c r="S249" s="7"/>
    </row>
    <row r="250" spans="15:19">
      <c r="O250" s="109"/>
      <c r="S250" s="7"/>
    </row>
    <row r="251" spans="15:19">
      <c r="O251" s="109"/>
      <c r="S251" s="7"/>
    </row>
    <row r="252" spans="15:19">
      <c r="O252" s="109"/>
      <c r="S252" s="7"/>
    </row>
    <row r="253" spans="15:19">
      <c r="O253" s="109"/>
      <c r="S253" s="7"/>
    </row>
    <row r="254" spans="15:19">
      <c r="O254" s="109"/>
      <c r="S254" s="7"/>
    </row>
    <row r="255" spans="15:19">
      <c r="O255" s="109"/>
      <c r="S255" s="7"/>
    </row>
    <row r="256" spans="15:19">
      <c r="O256" s="109"/>
      <c r="S256" s="7"/>
    </row>
    <row r="257" spans="15:19">
      <c r="O257" s="109"/>
      <c r="S257" s="7"/>
    </row>
    <row r="258" spans="15:19">
      <c r="O258" s="109"/>
      <c r="S258" s="7"/>
    </row>
    <row r="259" spans="15:19">
      <c r="O259" s="109"/>
      <c r="S259" s="7"/>
    </row>
    <row r="260" spans="15:19">
      <c r="O260" s="109"/>
      <c r="S260" s="7"/>
    </row>
    <row r="261" spans="15:19">
      <c r="O261" s="109"/>
      <c r="S261" s="7"/>
    </row>
    <row r="262" spans="15:19">
      <c r="O262" s="109"/>
      <c r="S262" s="7"/>
    </row>
    <row r="263" spans="15:19">
      <c r="O263" s="109"/>
      <c r="S263" s="7"/>
    </row>
    <row r="264" spans="15:19">
      <c r="O264" s="109"/>
      <c r="S264" s="7"/>
    </row>
    <row r="265" spans="15:19">
      <c r="O265" s="109"/>
      <c r="S265" s="7"/>
    </row>
    <row r="266" spans="15:19">
      <c r="O266" s="109"/>
      <c r="S266" s="7"/>
    </row>
    <row r="267" spans="15:19">
      <c r="O267" s="109"/>
      <c r="S267" s="7"/>
    </row>
    <row r="268" spans="15:19">
      <c r="O268" s="109"/>
      <c r="S268" s="7"/>
    </row>
    <row r="269" spans="15:19">
      <c r="O269" s="109"/>
      <c r="S269" s="7"/>
    </row>
    <row r="270" spans="15:19">
      <c r="O270" s="109"/>
      <c r="S270" s="7"/>
    </row>
    <row r="271" spans="15:19">
      <c r="O271" s="109"/>
      <c r="S271" s="7"/>
    </row>
    <row r="272" spans="15:19">
      <c r="O272" s="109"/>
      <c r="S272" s="7"/>
    </row>
    <row r="273" spans="15:19">
      <c r="O273" s="109"/>
      <c r="S273" s="7"/>
    </row>
    <row r="274" spans="15:19">
      <c r="O274" s="109"/>
      <c r="S274" s="7"/>
    </row>
    <row r="275" spans="15:19">
      <c r="O275" s="109"/>
      <c r="S275" s="7"/>
    </row>
    <row r="276" spans="15:19">
      <c r="O276" s="109"/>
      <c r="S276" s="7"/>
    </row>
    <row r="277" spans="15:19">
      <c r="O277" s="109"/>
      <c r="S277" s="7"/>
    </row>
    <row r="278" spans="15:19">
      <c r="O278" s="109"/>
      <c r="S278" s="7"/>
    </row>
    <row r="279" spans="15:19">
      <c r="O279" s="109"/>
      <c r="S279" s="7"/>
    </row>
    <row r="280" spans="15:19">
      <c r="O280" s="109"/>
      <c r="S280" s="7"/>
    </row>
    <row r="281" spans="15:19">
      <c r="O281" s="109"/>
      <c r="S281" s="7"/>
    </row>
    <row r="282" spans="15:19">
      <c r="O282" s="109"/>
      <c r="S282" s="7"/>
    </row>
    <row r="283" spans="15:19">
      <c r="O283" s="109"/>
      <c r="S283" s="7"/>
    </row>
    <row r="284" spans="15:19">
      <c r="O284" s="109"/>
      <c r="S284" s="7"/>
    </row>
    <row r="285" spans="15:19">
      <c r="O285" s="109"/>
      <c r="S285" s="7"/>
    </row>
    <row r="286" spans="15:19">
      <c r="O286" s="109"/>
      <c r="S286" s="7"/>
    </row>
    <row r="287" spans="15:19">
      <c r="O287" s="109"/>
      <c r="S287" s="7"/>
    </row>
    <row r="288" spans="15:19">
      <c r="O288" s="109"/>
      <c r="S288" s="7"/>
    </row>
    <row r="289" spans="15:19">
      <c r="O289" s="109"/>
      <c r="S289" s="7"/>
    </row>
    <row r="290" spans="15:19">
      <c r="O290" s="109"/>
      <c r="S290" s="7"/>
    </row>
    <row r="291" spans="15:19">
      <c r="O291" s="109"/>
      <c r="S291" s="7"/>
    </row>
    <row r="292" spans="15:19">
      <c r="O292" s="109"/>
      <c r="S292" s="7"/>
    </row>
    <row r="293" spans="15:19">
      <c r="O293" s="109"/>
      <c r="S293" s="7"/>
    </row>
    <row r="294" spans="15:19">
      <c r="O294" s="109"/>
      <c r="S294" s="7"/>
    </row>
    <row r="295" spans="15:19">
      <c r="O295" s="109"/>
      <c r="S295" s="7"/>
    </row>
    <row r="296" spans="15:19">
      <c r="O296" s="109"/>
      <c r="S296" s="7"/>
    </row>
    <row r="297" spans="15:19">
      <c r="O297" s="109"/>
      <c r="S297" s="7"/>
    </row>
    <row r="298" spans="15:19">
      <c r="O298" s="109"/>
      <c r="S298" s="7"/>
    </row>
    <row r="299" spans="15:19">
      <c r="O299" s="109"/>
      <c r="S299" s="7"/>
    </row>
    <row r="300" spans="15:19">
      <c r="O300" s="109"/>
      <c r="S300" s="7"/>
    </row>
    <row r="301" spans="15:19">
      <c r="O301" s="109"/>
      <c r="S301" s="7"/>
    </row>
    <row r="302" spans="15:19">
      <c r="O302" s="109"/>
      <c r="S302" s="7"/>
    </row>
    <row r="303" spans="15:19">
      <c r="O303" s="109"/>
      <c r="S303" s="7"/>
    </row>
    <row r="304" spans="15:19">
      <c r="O304" s="109"/>
      <c r="S304" s="7"/>
    </row>
    <row r="305" spans="15:19">
      <c r="O305" s="109"/>
      <c r="S305" s="7"/>
    </row>
    <row r="306" spans="15:19">
      <c r="O306" s="109"/>
      <c r="S306" s="7"/>
    </row>
    <row r="307" spans="15:19">
      <c r="O307" s="109"/>
      <c r="S307" s="7"/>
    </row>
    <row r="308" spans="15:19">
      <c r="O308" s="109"/>
      <c r="S308" s="7"/>
    </row>
    <row r="309" spans="15:19">
      <c r="O309" s="109"/>
      <c r="S309" s="7"/>
    </row>
    <row r="310" spans="15:19">
      <c r="O310" s="109"/>
      <c r="S310" s="7"/>
    </row>
    <row r="311" spans="15:19">
      <c r="O311" s="109"/>
      <c r="S311" s="7"/>
    </row>
    <row r="312" spans="15:19">
      <c r="O312" s="109"/>
      <c r="S312" s="7"/>
    </row>
    <row r="313" spans="15:19">
      <c r="O313" s="109"/>
      <c r="S313" s="7"/>
    </row>
    <row r="314" spans="15:19">
      <c r="O314" s="109"/>
      <c r="S314" s="7"/>
    </row>
    <row r="315" spans="15:19">
      <c r="O315" s="109"/>
      <c r="S315" s="7"/>
    </row>
    <row r="316" spans="15:19">
      <c r="O316" s="109"/>
      <c r="S316" s="7"/>
    </row>
    <row r="317" spans="15:19">
      <c r="O317" s="109"/>
      <c r="S317" s="7"/>
    </row>
    <row r="318" spans="15:19">
      <c r="O318" s="109"/>
      <c r="S318" s="7"/>
    </row>
    <row r="319" spans="15:19">
      <c r="O319" s="109"/>
      <c r="S319" s="7"/>
    </row>
    <row r="320" spans="15:19">
      <c r="O320" s="109"/>
      <c r="S320" s="7"/>
    </row>
    <row r="321" spans="15:19">
      <c r="O321" s="109"/>
      <c r="S321" s="7"/>
    </row>
    <row r="322" spans="15:19">
      <c r="O322" s="109"/>
      <c r="S322" s="7"/>
    </row>
    <row r="323" spans="15:19">
      <c r="O323" s="109"/>
      <c r="S323" s="7"/>
    </row>
    <row r="324" spans="15:19">
      <c r="O324" s="109"/>
      <c r="S324" s="7"/>
    </row>
    <row r="325" spans="15:19">
      <c r="O325" s="109"/>
      <c r="S325" s="7"/>
    </row>
    <row r="326" spans="15:19">
      <c r="O326" s="109"/>
      <c r="S326" s="7"/>
    </row>
    <row r="327" spans="15:19">
      <c r="O327" s="109"/>
      <c r="S327" s="7"/>
    </row>
    <row r="328" spans="15:19">
      <c r="O328" s="109"/>
      <c r="S328" s="7"/>
    </row>
    <row r="329" spans="15:19">
      <c r="O329" s="109"/>
      <c r="S329" s="7"/>
    </row>
    <row r="330" spans="15:19">
      <c r="O330" s="109"/>
      <c r="S330" s="7"/>
    </row>
    <row r="331" spans="15:19">
      <c r="O331" s="109"/>
      <c r="S331" s="7"/>
    </row>
    <row r="332" spans="15:19">
      <c r="O332" s="109"/>
      <c r="S332" s="7"/>
    </row>
    <row r="333" spans="15:19">
      <c r="O333" s="109"/>
      <c r="S333" s="7"/>
    </row>
    <row r="334" spans="15:19">
      <c r="O334" s="109"/>
      <c r="S334" s="7"/>
    </row>
    <row r="335" spans="15:19">
      <c r="O335" s="109"/>
      <c r="S335" s="7"/>
    </row>
    <row r="336" spans="15:19">
      <c r="O336" s="109"/>
      <c r="S336" s="7"/>
    </row>
    <row r="337" spans="15:19">
      <c r="O337" s="109"/>
      <c r="S337" s="7"/>
    </row>
    <row r="338" spans="15:19">
      <c r="O338" s="109"/>
      <c r="S338" s="7"/>
    </row>
    <row r="339" spans="15:19">
      <c r="O339" s="109"/>
      <c r="S339" s="7"/>
    </row>
    <row r="340" spans="15:19">
      <c r="O340" s="109"/>
      <c r="S340" s="7"/>
    </row>
    <row r="341" spans="15:19">
      <c r="O341" s="109"/>
      <c r="S341" s="7"/>
    </row>
    <row r="342" spans="15:19">
      <c r="O342" s="109"/>
      <c r="S342" s="7"/>
    </row>
    <row r="343" spans="15:19">
      <c r="O343" s="109"/>
      <c r="S343" s="7"/>
    </row>
    <row r="344" spans="15:19">
      <c r="O344" s="109"/>
      <c r="S344" s="7"/>
    </row>
    <row r="345" spans="15:19">
      <c r="O345" s="109"/>
      <c r="S345" s="7"/>
    </row>
    <row r="346" spans="15:19">
      <c r="O346" s="109"/>
      <c r="S346" s="7"/>
    </row>
    <row r="347" spans="15:19">
      <c r="O347" s="109"/>
      <c r="S347" s="7"/>
    </row>
    <row r="348" spans="15:19">
      <c r="O348" s="109"/>
      <c r="S348" s="7"/>
    </row>
    <row r="349" spans="15:19">
      <c r="O349" s="109"/>
      <c r="S349" s="7"/>
    </row>
    <row r="350" spans="15:19">
      <c r="O350" s="109"/>
      <c r="S350" s="7"/>
    </row>
    <row r="351" spans="15:19">
      <c r="O351" s="109"/>
      <c r="S351" s="7"/>
    </row>
    <row r="352" spans="15:19">
      <c r="O352" s="109"/>
      <c r="S352" s="7"/>
    </row>
    <row r="353" spans="15:19">
      <c r="O353" s="109"/>
      <c r="S353" s="7"/>
    </row>
    <row r="354" spans="15:19">
      <c r="O354" s="109"/>
      <c r="S354" s="7"/>
    </row>
    <row r="355" spans="15:19">
      <c r="O355" s="109"/>
      <c r="S355" s="7"/>
    </row>
    <row r="356" spans="15:19">
      <c r="O356" s="109"/>
      <c r="S356" s="7"/>
    </row>
    <row r="357" spans="15:19">
      <c r="O357" s="109"/>
      <c r="S357" s="7"/>
    </row>
    <row r="358" spans="15:19">
      <c r="O358" s="109"/>
      <c r="S358" s="7"/>
    </row>
    <row r="359" spans="15:19">
      <c r="O359" s="109"/>
      <c r="S359" s="7"/>
    </row>
    <row r="360" spans="15:19">
      <c r="O360" s="109"/>
      <c r="S360" s="7"/>
    </row>
    <row r="361" spans="15:19">
      <c r="O361" s="109"/>
      <c r="S361" s="7"/>
    </row>
    <row r="362" spans="15:19">
      <c r="O362" s="109"/>
      <c r="S362" s="7"/>
    </row>
    <row r="363" spans="15:19">
      <c r="O363" s="109"/>
      <c r="S363" s="7"/>
    </row>
    <row r="364" spans="15:19">
      <c r="O364" s="109"/>
      <c r="S364" s="7"/>
    </row>
    <row r="365" spans="15:19">
      <c r="O365" s="109"/>
      <c r="S365" s="7"/>
    </row>
    <row r="366" spans="15:19">
      <c r="O366" s="109"/>
      <c r="S366" s="7"/>
    </row>
    <row r="367" spans="15:19">
      <c r="O367" s="109"/>
      <c r="S367" s="7"/>
    </row>
    <row r="368" spans="15:19">
      <c r="O368" s="109"/>
      <c r="S368" s="7"/>
    </row>
    <row r="369" spans="15:19">
      <c r="O369" s="109"/>
      <c r="S369" s="7"/>
    </row>
    <row r="370" spans="15:19">
      <c r="O370" s="109"/>
      <c r="S370" s="7"/>
    </row>
    <row r="371" spans="15:19">
      <c r="O371" s="109"/>
      <c r="S371" s="7"/>
    </row>
    <row r="372" spans="15:19">
      <c r="O372" s="109"/>
      <c r="S372" s="7"/>
    </row>
    <row r="373" spans="15:19">
      <c r="O373" s="109"/>
      <c r="S373" s="7"/>
    </row>
    <row r="374" spans="15:19">
      <c r="O374" s="109"/>
      <c r="S374" s="7"/>
    </row>
    <row r="375" spans="15:19">
      <c r="O375" s="109"/>
      <c r="S375" s="7"/>
    </row>
    <row r="376" spans="15:19">
      <c r="O376" s="109"/>
      <c r="S376" s="7"/>
    </row>
    <row r="377" spans="15:19">
      <c r="O377" s="109"/>
      <c r="S377" s="7"/>
    </row>
    <row r="378" spans="15:19">
      <c r="O378" s="109"/>
      <c r="S378" s="7"/>
    </row>
    <row r="379" spans="15:19">
      <c r="O379" s="109"/>
      <c r="S379" s="7"/>
    </row>
    <row r="380" spans="15:19">
      <c r="O380" s="109"/>
      <c r="S380" s="7"/>
    </row>
    <row r="381" spans="15:19">
      <c r="O381" s="109"/>
      <c r="S381" s="7"/>
    </row>
    <row r="382" spans="15:19">
      <c r="O382" s="109"/>
      <c r="S382" s="7"/>
    </row>
    <row r="383" spans="15:19">
      <c r="O383" s="109"/>
      <c r="S383" s="7"/>
    </row>
    <row r="384" spans="15:19">
      <c r="O384" s="109"/>
      <c r="S384" s="7"/>
    </row>
    <row r="385" spans="15:19">
      <c r="O385" s="109"/>
      <c r="S385" s="7"/>
    </row>
    <row r="386" spans="15:19">
      <c r="O386" s="109"/>
      <c r="S386" s="7"/>
    </row>
    <row r="387" spans="15:19">
      <c r="O387" s="109"/>
      <c r="S387" s="7"/>
    </row>
    <row r="388" spans="15:19">
      <c r="O388" s="109"/>
      <c r="S388" s="7"/>
    </row>
    <row r="389" spans="15:19">
      <c r="O389" s="109"/>
      <c r="S389" s="7"/>
    </row>
    <row r="390" spans="15:19">
      <c r="O390" s="109"/>
      <c r="S390" s="7"/>
    </row>
    <row r="391" spans="15:19">
      <c r="O391" s="109"/>
      <c r="S391" s="7"/>
    </row>
    <row r="392" spans="15:19">
      <c r="O392" s="109"/>
      <c r="S392" s="7"/>
    </row>
    <row r="393" spans="15:19">
      <c r="O393" s="109"/>
      <c r="S393" s="7"/>
    </row>
    <row r="394" spans="15:19">
      <c r="O394" s="109"/>
      <c r="S394" s="7"/>
    </row>
    <row r="395" spans="15:19">
      <c r="O395" s="109"/>
      <c r="S395" s="7"/>
    </row>
    <row r="396" spans="15:19">
      <c r="O396" s="109"/>
      <c r="S396" s="7"/>
    </row>
    <row r="397" spans="15:19">
      <c r="O397" s="109"/>
      <c r="S397" s="7"/>
    </row>
    <row r="398" spans="15:19">
      <c r="O398" s="109"/>
      <c r="S398" s="7"/>
    </row>
    <row r="399" spans="15:19">
      <c r="O399" s="109"/>
      <c r="S399" s="7"/>
    </row>
    <row r="400" spans="15:19">
      <c r="O400" s="109"/>
      <c r="S400" s="7"/>
    </row>
    <row r="401" spans="15:19">
      <c r="O401" s="109"/>
      <c r="S401" s="7"/>
    </row>
    <row r="402" spans="15:19">
      <c r="O402" s="109"/>
      <c r="S402" s="7"/>
    </row>
    <row r="403" spans="15:19">
      <c r="O403" s="109"/>
      <c r="S403" s="7"/>
    </row>
    <row r="404" spans="15:19">
      <c r="O404" s="109"/>
      <c r="S404" s="7"/>
    </row>
    <row r="405" spans="15:19">
      <c r="O405" s="109"/>
      <c r="S405" s="7"/>
    </row>
    <row r="406" spans="15:19">
      <c r="O406" s="109"/>
      <c r="S406" s="7"/>
    </row>
    <row r="407" spans="15:19">
      <c r="O407" s="109"/>
      <c r="S407" s="7"/>
    </row>
    <row r="408" spans="15:19">
      <c r="O408" s="109"/>
      <c r="S408" s="7"/>
    </row>
    <row r="409" spans="15:19">
      <c r="O409" s="109"/>
      <c r="S409" s="7"/>
    </row>
    <row r="410" spans="15:19">
      <c r="O410" s="109"/>
      <c r="S410" s="7"/>
    </row>
    <row r="411" spans="15:19">
      <c r="O411" s="109"/>
      <c r="S411" s="7"/>
    </row>
    <row r="412" spans="15:19">
      <c r="O412" s="109"/>
      <c r="S412" s="7"/>
    </row>
    <row r="413" spans="15:19">
      <c r="O413" s="109"/>
      <c r="S413" s="7"/>
    </row>
    <row r="414" spans="15:19">
      <c r="O414" s="109"/>
      <c r="S414" s="7"/>
    </row>
    <row r="415" spans="15:19">
      <c r="O415" s="109"/>
      <c r="S415" s="7"/>
    </row>
    <row r="416" spans="15:19">
      <c r="O416" s="109"/>
      <c r="S416" s="7"/>
    </row>
    <row r="417" spans="15:19">
      <c r="O417" s="109"/>
      <c r="S417" s="7"/>
    </row>
    <row r="418" spans="15:19">
      <c r="O418" s="109"/>
      <c r="S418" s="7"/>
    </row>
    <row r="419" spans="15:19">
      <c r="O419" s="109"/>
      <c r="S419" s="7"/>
    </row>
    <row r="420" spans="15:19">
      <c r="O420" s="109"/>
      <c r="S420" s="7"/>
    </row>
    <row r="421" spans="15:19">
      <c r="O421" s="109"/>
      <c r="S421" s="7"/>
    </row>
    <row r="422" spans="15:19">
      <c r="O422" s="109"/>
      <c r="S422" s="7"/>
    </row>
    <row r="423" spans="15:19">
      <c r="O423" s="109"/>
      <c r="S423" s="7"/>
    </row>
    <row r="424" spans="15:19">
      <c r="O424" s="109"/>
      <c r="S424" s="7"/>
    </row>
    <row r="425" spans="15:19">
      <c r="O425" s="109"/>
      <c r="S425" s="7"/>
    </row>
    <row r="426" spans="15:19">
      <c r="O426" s="109"/>
      <c r="S426" s="7"/>
    </row>
    <row r="427" spans="15:19">
      <c r="O427" s="109"/>
      <c r="S427" s="7"/>
    </row>
    <row r="428" spans="15:19">
      <c r="O428" s="109"/>
      <c r="S428" s="7"/>
    </row>
    <row r="429" spans="15:19">
      <c r="O429" s="109"/>
      <c r="S429" s="7"/>
    </row>
    <row r="430" spans="15:19">
      <c r="O430" s="109"/>
      <c r="S430" s="7"/>
    </row>
    <row r="431" spans="15:19">
      <c r="O431" s="109"/>
      <c r="S431" s="7"/>
    </row>
    <row r="432" spans="15:19">
      <c r="O432" s="109"/>
      <c r="S432" s="7"/>
    </row>
    <row r="433" spans="15:19">
      <c r="O433" s="109"/>
      <c r="S433" s="7"/>
    </row>
    <row r="434" spans="15:19">
      <c r="O434" s="109"/>
      <c r="S434" s="7"/>
    </row>
    <row r="435" spans="15:19">
      <c r="O435" s="109"/>
      <c r="S435" s="7"/>
    </row>
    <row r="436" spans="15:19">
      <c r="O436" s="109"/>
      <c r="S436" s="7"/>
    </row>
    <row r="437" spans="15:19">
      <c r="O437" s="109"/>
      <c r="S437" s="7"/>
    </row>
    <row r="438" spans="15:19">
      <c r="O438" s="109"/>
      <c r="S438" s="7"/>
    </row>
    <row r="439" spans="15:19">
      <c r="O439" s="109"/>
      <c r="S439" s="7"/>
    </row>
    <row r="440" spans="15:19">
      <c r="O440" s="109"/>
      <c r="S440" s="7"/>
    </row>
    <row r="441" spans="15:19">
      <c r="O441" s="109"/>
      <c r="S441" s="7"/>
    </row>
    <row r="442" spans="15:19">
      <c r="O442" s="109"/>
      <c r="S442" s="7"/>
    </row>
    <row r="443" spans="15:19">
      <c r="O443" s="109"/>
      <c r="S443" s="7"/>
    </row>
    <row r="444" spans="15:19">
      <c r="O444" s="109"/>
      <c r="S444" s="7"/>
    </row>
    <row r="445" spans="15:19">
      <c r="O445" s="109"/>
      <c r="S445" s="7"/>
    </row>
    <row r="446" spans="15:19">
      <c r="O446" s="109"/>
      <c r="S446" s="7"/>
    </row>
    <row r="447" spans="15:19">
      <c r="O447" s="109"/>
      <c r="S447" s="7"/>
    </row>
    <row r="448" spans="15:19">
      <c r="O448" s="109"/>
      <c r="S448" s="7"/>
    </row>
    <row r="449" spans="15:19">
      <c r="O449" s="109"/>
      <c r="S449" s="7"/>
    </row>
    <row r="450" spans="15:19">
      <c r="O450" s="109"/>
      <c r="S450" s="7"/>
    </row>
    <row r="451" spans="15:19">
      <c r="O451" s="109"/>
      <c r="S451" s="7"/>
    </row>
    <row r="452" spans="15:19">
      <c r="O452" s="109"/>
      <c r="S452" s="7"/>
    </row>
    <row r="453" spans="15:19">
      <c r="O453" s="109"/>
      <c r="S453" s="7"/>
    </row>
    <row r="454" spans="15:19">
      <c r="O454" s="109"/>
      <c r="S454" s="7"/>
    </row>
    <row r="455" spans="15:19">
      <c r="O455" s="109"/>
      <c r="S455" s="7"/>
    </row>
    <row r="456" spans="15:19">
      <c r="O456" s="109"/>
      <c r="S456" s="7"/>
    </row>
    <row r="457" spans="15:19">
      <c r="O457" s="109"/>
      <c r="S457" s="7"/>
    </row>
    <row r="458" spans="15:19">
      <c r="O458" s="109"/>
      <c r="S458" s="7"/>
    </row>
    <row r="459" spans="15:19">
      <c r="O459" s="109"/>
      <c r="S459" s="7"/>
    </row>
    <row r="460" spans="15:19">
      <c r="O460" s="109"/>
      <c r="S460" s="7"/>
    </row>
    <row r="461" spans="15:19">
      <c r="O461" s="109"/>
      <c r="S461" s="7"/>
    </row>
    <row r="462" spans="15:19">
      <c r="O462" s="109"/>
      <c r="S462" s="7"/>
    </row>
    <row r="463" spans="15:19">
      <c r="O463" s="109"/>
      <c r="S463" s="7"/>
    </row>
    <row r="464" spans="15:19">
      <c r="O464" s="109"/>
      <c r="S464" s="7"/>
    </row>
    <row r="465" spans="15:19">
      <c r="O465" s="109"/>
      <c r="S465" s="7"/>
    </row>
    <row r="466" spans="15:19">
      <c r="O466" s="109"/>
      <c r="S466" s="7"/>
    </row>
    <row r="467" spans="15:19">
      <c r="O467" s="109"/>
      <c r="S467" s="7"/>
    </row>
    <row r="468" spans="15:19">
      <c r="O468" s="109"/>
      <c r="S468" s="7"/>
    </row>
    <row r="469" spans="15:19">
      <c r="O469" s="109"/>
      <c r="S469" s="7"/>
    </row>
    <row r="470" spans="15:19">
      <c r="O470" s="109"/>
      <c r="S470" s="7"/>
    </row>
    <row r="471" spans="15:19">
      <c r="O471" s="109"/>
      <c r="S471" s="7"/>
    </row>
    <row r="472" spans="15:19">
      <c r="O472" s="109"/>
      <c r="S472" s="7"/>
    </row>
    <row r="473" spans="15:19">
      <c r="O473" s="109"/>
      <c r="S473" s="7"/>
    </row>
    <row r="474" spans="15:19">
      <c r="O474" s="109"/>
      <c r="S474" s="7"/>
    </row>
    <row r="475" spans="15:19">
      <c r="O475" s="109"/>
      <c r="S475" s="7"/>
    </row>
    <row r="476" spans="15:19">
      <c r="O476" s="109"/>
      <c r="S476" s="7"/>
    </row>
    <row r="477" spans="15:19">
      <c r="O477" s="109"/>
      <c r="S477" s="7"/>
    </row>
    <row r="478" spans="15:19">
      <c r="O478" s="109"/>
      <c r="S478" s="7"/>
    </row>
    <row r="479" spans="15:19">
      <c r="O479" s="109"/>
      <c r="S479" s="7"/>
    </row>
    <row r="480" spans="15:19">
      <c r="O480" s="109"/>
      <c r="S480" s="7"/>
    </row>
    <row r="481" spans="15:19">
      <c r="O481" s="109"/>
      <c r="S481" s="7"/>
    </row>
    <row r="482" spans="15:19">
      <c r="O482" s="109"/>
      <c r="S482" s="7"/>
    </row>
    <row r="483" spans="15:19">
      <c r="O483" s="109"/>
      <c r="S483" s="7"/>
    </row>
    <row r="484" spans="15:19">
      <c r="O484" s="109"/>
      <c r="S484" s="7"/>
    </row>
    <row r="485" spans="15:19">
      <c r="O485" s="109"/>
      <c r="S485" s="7"/>
    </row>
    <row r="486" spans="15:19">
      <c r="O486" s="109"/>
      <c r="S486" s="7"/>
    </row>
    <row r="487" spans="15:19">
      <c r="O487" s="109"/>
      <c r="S487" s="7"/>
    </row>
    <row r="488" spans="15:19">
      <c r="O488" s="109"/>
      <c r="S488" s="7"/>
    </row>
    <row r="489" spans="15:19">
      <c r="O489" s="109"/>
      <c r="S489" s="7"/>
    </row>
    <row r="490" spans="15:19">
      <c r="O490" s="109"/>
      <c r="S490" s="7"/>
    </row>
    <row r="491" spans="15:19">
      <c r="O491" s="109"/>
      <c r="S491" s="7"/>
    </row>
    <row r="492" spans="15:19">
      <c r="O492" s="109"/>
      <c r="S492" s="7"/>
    </row>
    <row r="493" spans="15:19">
      <c r="O493" s="109"/>
      <c r="S493" s="7"/>
    </row>
    <row r="494" spans="15:19">
      <c r="O494" s="109"/>
      <c r="S494" s="7"/>
    </row>
    <row r="495" spans="15:19">
      <c r="O495" s="109"/>
      <c r="S495" s="7"/>
    </row>
    <row r="496" spans="15:19">
      <c r="O496" s="109"/>
      <c r="S496" s="7"/>
    </row>
    <row r="497" spans="15:19">
      <c r="O497" s="109"/>
      <c r="S497" s="7"/>
    </row>
    <row r="498" spans="15:19">
      <c r="O498" s="109"/>
      <c r="S498" s="7"/>
    </row>
    <row r="499" spans="15:19">
      <c r="O499" s="109"/>
      <c r="S499" s="7"/>
    </row>
    <row r="500" spans="15:19">
      <c r="O500" s="109"/>
      <c r="S500" s="7"/>
    </row>
    <row r="501" spans="15:19">
      <c r="O501" s="109"/>
      <c r="S501" s="7"/>
    </row>
    <row r="502" spans="15:19">
      <c r="O502" s="109"/>
      <c r="S502" s="7"/>
    </row>
    <row r="503" spans="15:19">
      <c r="O503" s="109"/>
      <c r="S503" s="7"/>
    </row>
    <row r="504" spans="15:19">
      <c r="O504" s="109"/>
      <c r="S504" s="7"/>
    </row>
    <row r="505" spans="15:19">
      <c r="O505" s="109"/>
      <c r="S505" s="7"/>
    </row>
    <row r="506" spans="15:19">
      <c r="O506" s="109"/>
      <c r="S506" s="7"/>
    </row>
    <row r="507" spans="15:19">
      <c r="O507" s="109"/>
      <c r="S507" s="7"/>
    </row>
    <row r="508" spans="15:19">
      <c r="O508" s="109"/>
      <c r="S508" s="7"/>
    </row>
    <row r="509" spans="15:19">
      <c r="O509" s="109"/>
      <c r="S509" s="7"/>
    </row>
    <row r="510" spans="15:19">
      <c r="O510" s="109"/>
      <c r="S510" s="7"/>
    </row>
    <row r="511" spans="15:19">
      <c r="O511" s="109"/>
      <c r="S511" s="7"/>
    </row>
    <row r="512" spans="15:19">
      <c r="O512" s="109"/>
      <c r="S512" s="7"/>
    </row>
    <row r="513" spans="15:19">
      <c r="O513" s="109"/>
      <c r="S513" s="7"/>
    </row>
    <row r="514" spans="15:19">
      <c r="O514" s="109"/>
      <c r="S514" s="7"/>
    </row>
    <row r="515" spans="15:19">
      <c r="O515" s="109"/>
      <c r="S515" s="7"/>
    </row>
    <row r="516" spans="15:19">
      <c r="O516" s="109"/>
      <c r="S516" s="7"/>
    </row>
    <row r="517" spans="15:19">
      <c r="O517" s="109"/>
      <c r="S517" s="7"/>
    </row>
    <row r="518" spans="15:19">
      <c r="O518" s="109"/>
      <c r="S518" s="7"/>
    </row>
    <row r="519" spans="15:19">
      <c r="O519" s="109"/>
      <c r="S519" s="7"/>
    </row>
    <row r="520" spans="15:19">
      <c r="O520" s="109"/>
      <c r="S520" s="7"/>
    </row>
    <row r="521" spans="15:19">
      <c r="O521" s="109"/>
      <c r="S521" s="7"/>
    </row>
    <row r="522" spans="15:19">
      <c r="O522" s="109"/>
      <c r="S522" s="7"/>
    </row>
    <row r="523" spans="15:19">
      <c r="O523" s="109"/>
      <c r="S523" s="7"/>
    </row>
    <row r="524" spans="15:19">
      <c r="O524" s="109"/>
      <c r="S524" s="7"/>
    </row>
    <row r="525" spans="15:19">
      <c r="O525" s="109"/>
      <c r="S525" s="7"/>
    </row>
    <row r="526" spans="15:19">
      <c r="O526" s="109"/>
      <c r="S526" s="7"/>
    </row>
    <row r="527" spans="15:19">
      <c r="O527" s="109"/>
      <c r="S527" s="7"/>
    </row>
    <row r="528" spans="15:19">
      <c r="O528" s="109"/>
      <c r="S528" s="7"/>
    </row>
    <row r="529" spans="15:19">
      <c r="O529" s="109"/>
      <c r="S529" s="7"/>
    </row>
    <row r="530" spans="15:19">
      <c r="O530" s="109"/>
      <c r="S530" s="7"/>
    </row>
    <row r="531" spans="15:19">
      <c r="O531" s="109"/>
      <c r="S531" s="7"/>
    </row>
    <row r="532" spans="15:19">
      <c r="O532" s="109"/>
      <c r="S532" s="7"/>
    </row>
    <row r="533" spans="15:19">
      <c r="O533" s="109"/>
      <c r="S533" s="7"/>
    </row>
    <row r="534" spans="15:19">
      <c r="O534" s="109"/>
      <c r="S534" s="7"/>
    </row>
    <row r="535" spans="15:19">
      <c r="O535" s="109"/>
      <c r="S535" s="7"/>
    </row>
    <row r="536" spans="15:19">
      <c r="O536" s="109"/>
      <c r="S536" s="7"/>
    </row>
    <row r="537" spans="15:19">
      <c r="O537" s="109"/>
      <c r="S537" s="7"/>
    </row>
    <row r="538" spans="15:19">
      <c r="O538" s="109"/>
      <c r="S538" s="7"/>
    </row>
    <row r="539" spans="15:19">
      <c r="O539" s="109"/>
      <c r="S539" s="7"/>
    </row>
    <row r="540" spans="15:19">
      <c r="O540" s="109"/>
      <c r="S540" s="7"/>
    </row>
    <row r="541" spans="15:19">
      <c r="O541" s="109"/>
      <c r="S541" s="7"/>
    </row>
    <row r="542" spans="15:19">
      <c r="O542" s="109"/>
      <c r="S542" s="7"/>
    </row>
    <row r="543" spans="15:19">
      <c r="O543" s="109"/>
      <c r="S543" s="7"/>
    </row>
    <row r="544" spans="15:19">
      <c r="O544" s="109"/>
      <c r="S544" s="7"/>
    </row>
    <row r="545" spans="15:19">
      <c r="O545" s="109"/>
      <c r="S545" s="7"/>
    </row>
    <row r="546" spans="15:19">
      <c r="O546" s="109"/>
      <c r="S546" s="7"/>
    </row>
    <row r="547" spans="15:19">
      <c r="O547" s="109"/>
      <c r="S547" s="7"/>
    </row>
    <row r="548" spans="15:19">
      <c r="O548" s="109"/>
      <c r="S548" s="7"/>
    </row>
    <row r="549" spans="15:19">
      <c r="O549" s="109"/>
      <c r="S549" s="7"/>
    </row>
    <row r="550" spans="15:19">
      <c r="O550" s="109"/>
      <c r="S550" s="7"/>
    </row>
    <row r="551" spans="15:19">
      <c r="O551" s="109"/>
      <c r="S551" s="7"/>
    </row>
    <row r="552" spans="15:19">
      <c r="O552" s="109"/>
      <c r="S552" s="7"/>
    </row>
    <row r="553" spans="15:19">
      <c r="O553" s="109"/>
      <c r="S553" s="7"/>
    </row>
    <row r="554" spans="15:19">
      <c r="O554" s="109"/>
      <c r="S554" s="7"/>
    </row>
    <row r="555" spans="15:19">
      <c r="O555" s="109"/>
      <c r="S555" s="7"/>
    </row>
    <row r="556" spans="15:19">
      <c r="O556" s="109"/>
      <c r="S556" s="7"/>
    </row>
    <row r="557" spans="15:19">
      <c r="O557" s="109"/>
      <c r="S557" s="7"/>
    </row>
    <row r="558" spans="15:19">
      <c r="O558" s="109"/>
      <c r="S558" s="7"/>
    </row>
    <row r="559" spans="15:19">
      <c r="O559" s="109"/>
      <c r="S559" s="7"/>
    </row>
    <row r="560" spans="15:19">
      <c r="O560" s="109"/>
      <c r="S560" s="7"/>
    </row>
    <row r="561" spans="15:19">
      <c r="O561" s="109"/>
      <c r="S561" s="7"/>
    </row>
    <row r="562" spans="15:19">
      <c r="O562" s="109"/>
      <c r="S562" s="7"/>
    </row>
    <row r="563" spans="15:19">
      <c r="O563" s="109"/>
      <c r="S563" s="7"/>
    </row>
    <row r="564" spans="15:19">
      <c r="O564" s="109"/>
      <c r="S564" s="7"/>
    </row>
    <row r="565" spans="15:19">
      <c r="O565" s="109"/>
      <c r="S565" s="7"/>
    </row>
    <row r="566" spans="15:19">
      <c r="O566" s="109"/>
      <c r="S566" s="7"/>
    </row>
    <row r="567" spans="15:19">
      <c r="O567" s="109"/>
      <c r="S567" s="7"/>
    </row>
    <row r="568" spans="15:19">
      <c r="O568" s="109"/>
      <c r="S568" s="7"/>
    </row>
    <row r="569" spans="15:19">
      <c r="O569" s="109"/>
      <c r="S569" s="7"/>
    </row>
    <row r="570" spans="15:19">
      <c r="O570" s="109"/>
      <c r="S570" s="7"/>
    </row>
    <row r="571" spans="15:19">
      <c r="O571" s="109"/>
      <c r="S571" s="7"/>
    </row>
    <row r="572" spans="15:19">
      <c r="O572" s="109"/>
      <c r="S572" s="7"/>
    </row>
    <row r="573" spans="15:19">
      <c r="O573" s="109"/>
      <c r="S573" s="7"/>
    </row>
    <row r="574" spans="15:19">
      <c r="O574" s="109"/>
      <c r="S574" s="7"/>
    </row>
    <row r="575" spans="15:19">
      <c r="O575" s="109"/>
      <c r="S575" s="7"/>
    </row>
    <row r="576" spans="15:19">
      <c r="O576" s="109"/>
      <c r="S576" s="7"/>
    </row>
    <row r="577" spans="15:19">
      <c r="O577" s="109"/>
      <c r="S577" s="7"/>
    </row>
    <row r="578" spans="15:19">
      <c r="O578" s="109"/>
      <c r="S578" s="7"/>
    </row>
    <row r="579" spans="15:19">
      <c r="O579" s="109"/>
      <c r="S579" s="7"/>
    </row>
    <row r="580" spans="15:19">
      <c r="O580" s="109"/>
      <c r="S580" s="7"/>
    </row>
    <row r="581" spans="15:19">
      <c r="O581" s="109"/>
      <c r="S581" s="7"/>
    </row>
    <row r="582" spans="15:19">
      <c r="O582" s="109"/>
      <c r="S582" s="7"/>
    </row>
    <row r="583" spans="15:19">
      <c r="O583" s="109"/>
      <c r="S583" s="7"/>
    </row>
    <row r="584" spans="15:19">
      <c r="O584" s="109"/>
      <c r="S584" s="7"/>
    </row>
    <row r="585" spans="15:19">
      <c r="O585" s="109"/>
      <c r="S585" s="7"/>
    </row>
    <row r="586" spans="15:19">
      <c r="O586" s="109"/>
      <c r="S586" s="7"/>
    </row>
    <row r="587" spans="15:19">
      <c r="O587" s="109"/>
      <c r="S587" s="7"/>
    </row>
    <row r="588" spans="15:19">
      <c r="O588" s="109"/>
      <c r="S588" s="7"/>
    </row>
    <row r="589" spans="15:19">
      <c r="O589" s="109"/>
      <c r="S589" s="7"/>
    </row>
    <row r="590" spans="15:19">
      <c r="O590" s="109"/>
      <c r="S590" s="7"/>
    </row>
    <row r="591" spans="15:19">
      <c r="O591" s="109"/>
      <c r="S591" s="7"/>
    </row>
    <row r="592" spans="15:19">
      <c r="O592" s="109"/>
      <c r="S592" s="7"/>
    </row>
    <row r="593" spans="15:19">
      <c r="O593" s="109"/>
      <c r="S593" s="7"/>
    </row>
    <row r="594" spans="15:19">
      <c r="O594" s="109"/>
      <c r="S594" s="7"/>
    </row>
    <row r="595" spans="15:19">
      <c r="O595" s="109"/>
      <c r="S595" s="7"/>
    </row>
    <row r="596" spans="15:19">
      <c r="O596" s="109"/>
      <c r="S596" s="7"/>
    </row>
    <row r="597" spans="15:19">
      <c r="O597" s="109"/>
      <c r="S597" s="7"/>
    </row>
    <row r="598" spans="15:19">
      <c r="O598" s="109"/>
      <c r="S598" s="7"/>
    </row>
    <row r="599" spans="15:19">
      <c r="O599" s="109"/>
      <c r="S599" s="7"/>
    </row>
    <row r="600" spans="15:19">
      <c r="O600" s="109"/>
      <c r="S600" s="7"/>
    </row>
    <row r="601" spans="15:19">
      <c r="O601" s="109"/>
      <c r="S601" s="7"/>
    </row>
    <row r="602" spans="15:19">
      <c r="O602" s="109"/>
      <c r="S602" s="7"/>
    </row>
    <row r="603" spans="15:19">
      <c r="O603" s="109"/>
      <c r="S603" s="7"/>
    </row>
    <row r="604" spans="15:19">
      <c r="O604" s="109"/>
      <c r="S604" s="7"/>
    </row>
    <row r="605" spans="15:19">
      <c r="O605" s="109"/>
      <c r="S605" s="7"/>
    </row>
    <row r="606" spans="15:19">
      <c r="O606" s="109"/>
      <c r="S606" s="7"/>
    </row>
    <row r="607" spans="15:19">
      <c r="O607" s="109"/>
      <c r="S607" s="7"/>
    </row>
    <row r="608" spans="15:19">
      <c r="O608" s="109"/>
      <c r="S608" s="7"/>
    </row>
    <row r="609" spans="15:19">
      <c r="O609" s="109"/>
      <c r="S609" s="7"/>
    </row>
    <row r="610" spans="15:19">
      <c r="O610" s="109"/>
      <c r="S610" s="7"/>
    </row>
    <row r="611" spans="15:19">
      <c r="O611" s="109"/>
      <c r="S611" s="7"/>
    </row>
    <row r="612" spans="15:19">
      <c r="O612" s="109"/>
      <c r="S612" s="7"/>
    </row>
    <row r="613" spans="15:19">
      <c r="O613" s="109"/>
      <c r="S613" s="7"/>
    </row>
    <row r="614" spans="15:19">
      <c r="O614" s="109"/>
      <c r="S614" s="7"/>
    </row>
    <row r="615" spans="15:19">
      <c r="O615" s="109"/>
      <c r="S615" s="7"/>
    </row>
    <row r="616" spans="15:19">
      <c r="O616" s="109"/>
      <c r="S616" s="7"/>
    </row>
    <row r="617" spans="15:19">
      <c r="O617" s="109"/>
      <c r="S617" s="7"/>
    </row>
    <row r="618" spans="15:19">
      <c r="O618" s="109"/>
      <c r="S618" s="7"/>
    </row>
    <row r="619" spans="15:19">
      <c r="O619" s="109"/>
      <c r="S619" s="7"/>
    </row>
    <row r="620" spans="15:19">
      <c r="O620" s="109"/>
      <c r="S620" s="7"/>
    </row>
    <row r="621" spans="15:19">
      <c r="O621" s="109"/>
      <c r="S621" s="7"/>
    </row>
    <row r="622" spans="15:19">
      <c r="O622" s="109"/>
      <c r="S622" s="7"/>
    </row>
    <row r="623" spans="15:19">
      <c r="O623" s="109"/>
      <c r="S623" s="7"/>
    </row>
    <row r="624" spans="15:19">
      <c r="O624" s="109"/>
      <c r="S624" s="7"/>
    </row>
    <row r="625" spans="15:19">
      <c r="O625" s="109"/>
      <c r="S625" s="7"/>
    </row>
    <row r="626" spans="15:19">
      <c r="O626" s="109"/>
      <c r="S626" s="7"/>
    </row>
    <row r="627" spans="15:19">
      <c r="O627" s="109"/>
      <c r="S627" s="7"/>
    </row>
    <row r="628" spans="15:19">
      <c r="O628" s="109"/>
      <c r="S628" s="7"/>
    </row>
    <row r="629" spans="15:19">
      <c r="O629" s="109"/>
      <c r="S629" s="7"/>
    </row>
    <row r="630" spans="15:19">
      <c r="O630" s="109"/>
      <c r="S630" s="7"/>
    </row>
    <row r="631" spans="15:19">
      <c r="O631" s="109"/>
      <c r="S631" s="7"/>
    </row>
    <row r="632" spans="15:19">
      <c r="O632" s="109"/>
      <c r="S632" s="7"/>
    </row>
    <row r="633" spans="15:19">
      <c r="O633" s="109"/>
      <c r="S633" s="7"/>
    </row>
    <row r="634" spans="15:19">
      <c r="O634" s="109"/>
      <c r="S634" s="7"/>
    </row>
    <row r="635" spans="15:19">
      <c r="O635" s="109"/>
      <c r="S635" s="7"/>
    </row>
    <row r="636" spans="15:19">
      <c r="O636" s="109"/>
      <c r="S636" s="7"/>
    </row>
    <row r="637" spans="15:19">
      <c r="O637" s="109"/>
      <c r="S637" s="7"/>
    </row>
    <row r="638" spans="15:19">
      <c r="O638" s="109"/>
      <c r="S638" s="7"/>
    </row>
    <row r="639" spans="15:19">
      <c r="O639" s="109"/>
      <c r="S639" s="7"/>
    </row>
    <row r="640" spans="15:19">
      <c r="O640" s="109"/>
      <c r="S640" s="7"/>
    </row>
    <row r="641" spans="15:19">
      <c r="O641" s="109"/>
      <c r="S641" s="7"/>
    </row>
    <row r="642" spans="15:19">
      <c r="O642" s="109"/>
      <c r="S642" s="7"/>
    </row>
    <row r="643" spans="15:19">
      <c r="O643" s="109"/>
      <c r="S643" s="7"/>
    </row>
    <row r="644" spans="15:19">
      <c r="O644" s="109"/>
      <c r="S644" s="7"/>
    </row>
    <row r="645" spans="15:19">
      <c r="O645" s="109"/>
      <c r="S645" s="7"/>
    </row>
    <row r="646" spans="15:19">
      <c r="O646" s="109"/>
      <c r="S646" s="7"/>
    </row>
    <row r="647" spans="15:19">
      <c r="O647" s="109"/>
      <c r="S647" s="7"/>
    </row>
    <row r="648" spans="15:19">
      <c r="O648" s="109"/>
      <c r="S648" s="7"/>
    </row>
    <row r="649" spans="15:19">
      <c r="O649" s="109"/>
      <c r="S649" s="7"/>
    </row>
    <row r="650" spans="15:19">
      <c r="O650" s="109"/>
      <c r="S650" s="7"/>
    </row>
    <row r="651" spans="15:19">
      <c r="O651" s="109"/>
      <c r="S651" s="7"/>
    </row>
    <row r="652" spans="15:19">
      <c r="O652" s="109"/>
      <c r="S652" s="7"/>
    </row>
    <row r="653" spans="15:19">
      <c r="O653" s="109"/>
      <c r="S653" s="7"/>
    </row>
    <row r="654" spans="15:19">
      <c r="O654" s="109"/>
      <c r="S654" s="7"/>
    </row>
    <row r="655" spans="15:19">
      <c r="O655" s="109"/>
      <c r="S655" s="7"/>
    </row>
    <row r="656" spans="15:19">
      <c r="O656" s="109"/>
      <c r="S656" s="7"/>
    </row>
    <row r="657" spans="15:19">
      <c r="O657" s="109"/>
      <c r="S657" s="7"/>
    </row>
    <row r="658" spans="15:19">
      <c r="O658" s="109"/>
      <c r="S658" s="7"/>
    </row>
    <row r="659" spans="15:19">
      <c r="O659" s="109"/>
      <c r="S659" s="7"/>
    </row>
    <row r="660" spans="15:19">
      <c r="O660" s="109"/>
      <c r="S660" s="7"/>
    </row>
    <row r="661" spans="15:19">
      <c r="O661" s="109"/>
      <c r="S661" s="7"/>
    </row>
    <row r="662" spans="15:19">
      <c r="O662" s="109"/>
      <c r="S662" s="7"/>
    </row>
    <row r="663" spans="15:19">
      <c r="O663" s="109"/>
      <c r="S663" s="7"/>
    </row>
    <row r="664" spans="15:19">
      <c r="O664" s="109"/>
      <c r="S664" s="7"/>
    </row>
    <row r="665" spans="15:19">
      <c r="O665" s="109"/>
      <c r="S665" s="7"/>
    </row>
    <row r="666" spans="15:19">
      <c r="O666" s="109"/>
      <c r="S666" s="7"/>
    </row>
    <row r="667" spans="15:19">
      <c r="O667" s="109"/>
      <c r="S667" s="7"/>
    </row>
    <row r="668" spans="15:19">
      <c r="O668" s="109"/>
      <c r="S668" s="7"/>
    </row>
    <row r="669" spans="15:19">
      <c r="O669" s="109"/>
      <c r="S669" s="7"/>
    </row>
    <row r="670" spans="15:19">
      <c r="O670" s="109"/>
      <c r="S670" s="7"/>
    </row>
    <row r="671" spans="15:19">
      <c r="O671" s="109"/>
      <c r="S671" s="7"/>
    </row>
    <row r="672" spans="15:19">
      <c r="O672" s="109"/>
      <c r="S672" s="7"/>
    </row>
    <row r="673" spans="15:19">
      <c r="O673" s="109"/>
      <c r="S673" s="7"/>
    </row>
    <row r="674" spans="15:19">
      <c r="O674" s="109"/>
      <c r="S674" s="7"/>
    </row>
    <row r="675" spans="15:19">
      <c r="O675" s="109"/>
      <c r="S675" s="7"/>
    </row>
    <row r="676" spans="15:19">
      <c r="O676" s="109"/>
      <c r="S676" s="7"/>
    </row>
    <row r="677" spans="15:19">
      <c r="O677" s="109"/>
      <c r="S677" s="7"/>
    </row>
    <row r="678" spans="15:19">
      <c r="O678" s="109"/>
      <c r="S678" s="7"/>
    </row>
    <row r="679" spans="15:19">
      <c r="O679" s="109"/>
      <c r="S679" s="7"/>
    </row>
    <row r="680" spans="15:19">
      <c r="O680" s="109"/>
      <c r="S680" s="7"/>
    </row>
    <row r="681" spans="15:19">
      <c r="O681" s="109"/>
      <c r="S681" s="7"/>
    </row>
    <row r="682" spans="15:19">
      <c r="O682" s="109"/>
      <c r="S682" s="7"/>
    </row>
    <row r="683" spans="15:19">
      <c r="O683" s="109"/>
      <c r="S683" s="7"/>
    </row>
    <row r="684" spans="15:19">
      <c r="O684" s="109"/>
      <c r="S684" s="7"/>
    </row>
    <row r="685" spans="15:19">
      <c r="O685" s="109"/>
      <c r="S685" s="7"/>
    </row>
    <row r="686" spans="15:19">
      <c r="O686" s="109"/>
      <c r="S686" s="7"/>
    </row>
    <row r="687" spans="15:19">
      <c r="O687" s="109"/>
      <c r="S687" s="7"/>
    </row>
    <row r="688" spans="15:19">
      <c r="O688" s="109"/>
      <c r="S688" s="7"/>
    </row>
    <row r="689" spans="15:19">
      <c r="O689" s="109"/>
      <c r="S689" s="7"/>
    </row>
    <row r="690" spans="15:19">
      <c r="O690" s="109"/>
      <c r="S690" s="7"/>
    </row>
    <row r="691" spans="15:19">
      <c r="O691" s="109"/>
      <c r="S691" s="7"/>
    </row>
    <row r="692" spans="15:19">
      <c r="O692" s="109"/>
      <c r="S692" s="7"/>
    </row>
    <row r="693" spans="15:19">
      <c r="O693" s="109"/>
      <c r="S693" s="7"/>
    </row>
    <row r="694" spans="15:19">
      <c r="O694" s="109"/>
      <c r="S694" s="7"/>
    </row>
    <row r="695" spans="15:19">
      <c r="O695" s="109"/>
      <c r="S695" s="7"/>
    </row>
    <row r="696" spans="15:19">
      <c r="O696" s="109"/>
      <c r="S696" s="7"/>
    </row>
    <row r="697" spans="15:19">
      <c r="O697" s="109"/>
      <c r="S697" s="7"/>
    </row>
    <row r="698" spans="15:19">
      <c r="O698" s="109"/>
      <c r="S698" s="7"/>
    </row>
    <row r="699" spans="15:19">
      <c r="O699" s="109"/>
      <c r="S699" s="7"/>
    </row>
    <row r="700" spans="15:19">
      <c r="O700" s="109"/>
      <c r="S700" s="7"/>
    </row>
    <row r="701" spans="15:19">
      <c r="O701" s="109"/>
      <c r="S701" s="7"/>
    </row>
    <row r="702" spans="15:19">
      <c r="O702" s="109"/>
      <c r="S702" s="7"/>
    </row>
    <row r="703" spans="15:19">
      <c r="O703" s="109"/>
      <c r="S703" s="7"/>
    </row>
    <row r="704" spans="15:19">
      <c r="O704" s="109"/>
      <c r="S704" s="7"/>
    </row>
    <row r="705" spans="15:19">
      <c r="O705" s="109"/>
      <c r="S705" s="7"/>
    </row>
    <row r="706" spans="15:19">
      <c r="O706" s="109"/>
      <c r="S706" s="7"/>
    </row>
    <row r="707" spans="15:19">
      <c r="O707" s="109"/>
      <c r="S707" s="7"/>
    </row>
    <row r="708" spans="15:19">
      <c r="O708" s="109"/>
      <c r="S708" s="7"/>
    </row>
    <row r="709" spans="15:19">
      <c r="O709" s="109"/>
      <c r="S709" s="7"/>
    </row>
    <row r="710" spans="15:19">
      <c r="O710" s="109"/>
      <c r="S710" s="7"/>
    </row>
    <row r="711" spans="15:19">
      <c r="O711" s="109"/>
      <c r="S711" s="7"/>
    </row>
    <row r="712" spans="15:19">
      <c r="O712" s="109"/>
      <c r="S712" s="7"/>
    </row>
    <row r="713" spans="15:19">
      <c r="O713" s="109"/>
      <c r="S713" s="7"/>
    </row>
    <row r="714" spans="15:19">
      <c r="O714" s="109"/>
      <c r="S714" s="7"/>
    </row>
    <row r="715" spans="15:19">
      <c r="O715" s="109"/>
      <c r="S715" s="7"/>
    </row>
    <row r="716" spans="15:19">
      <c r="O716" s="109"/>
      <c r="S716" s="7"/>
    </row>
    <row r="717" spans="15:19">
      <c r="O717" s="109"/>
      <c r="S717" s="7"/>
    </row>
    <row r="718" spans="15:19">
      <c r="O718" s="109"/>
      <c r="S718" s="7"/>
    </row>
    <row r="719" spans="15:19">
      <c r="O719" s="109"/>
      <c r="S719" s="7"/>
    </row>
    <row r="720" spans="15:19">
      <c r="O720" s="109"/>
      <c r="S720" s="7"/>
    </row>
    <row r="721" spans="15:19">
      <c r="O721" s="109"/>
      <c r="S721" s="7"/>
    </row>
    <row r="722" spans="15:19">
      <c r="O722" s="109"/>
      <c r="S722" s="7"/>
    </row>
    <row r="723" spans="15:19">
      <c r="O723" s="109"/>
      <c r="S723" s="7"/>
    </row>
    <row r="724" spans="15:19">
      <c r="O724" s="109"/>
      <c r="S724" s="7"/>
    </row>
    <row r="725" spans="15:19">
      <c r="O725" s="109"/>
      <c r="S725" s="7"/>
    </row>
    <row r="726" spans="15:19">
      <c r="O726" s="109"/>
      <c r="S726" s="7"/>
    </row>
    <row r="727" spans="15:19">
      <c r="O727" s="109"/>
      <c r="S727" s="7"/>
    </row>
    <row r="728" spans="15:19">
      <c r="O728" s="109"/>
      <c r="S728" s="7"/>
    </row>
    <row r="729" spans="15:19">
      <c r="O729" s="109"/>
      <c r="S729" s="7"/>
    </row>
    <row r="730" spans="15:19">
      <c r="O730" s="109"/>
      <c r="S730" s="7"/>
    </row>
    <row r="731" spans="15:19">
      <c r="O731" s="109"/>
      <c r="S731" s="7"/>
    </row>
    <row r="732" spans="15:19">
      <c r="O732" s="109"/>
      <c r="S732" s="7"/>
    </row>
    <row r="733" spans="15:19">
      <c r="O733" s="109"/>
      <c r="S733" s="7"/>
    </row>
    <row r="734" spans="15:19">
      <c r="O734" s="109"/>
      <c r="S734" s="7"/>
    </row>
    <row r="735" spans="15:19">
      <c r="O735" s="109"/>
      <c r="S735" s="7"/>
    </row>
    <row r="736" spans="15:19">
      <c r="O736" s="109"/>
      <c r="S736" s="7"/>
    </row>
    <row r="737" spans="15:19">
      <c r="O737" s="109"/>
      <c r="S737" s="7"/>
    </row>
    <row r="738" spans="15:19">
      <c r="O738" s="109"/>
      <c r="S738" s="7"/>
    </row>
    <row r="739" spans="15:19">
      <c r="O739" s="109"/>
      <c r="S739" s="7"/>
    </row>
    <row r="740" spans="15:19">
      <c r="O740" s="109"/>
      <c r="S740" s="7"/>
    </row>
    <row r="741" spans="15:19">
      <c r="O741" s="109"/>
      <c r="S741" s="7"/>
    </row>
    <row r="742" spans="15:19">
      <c r="O742" s="109"/>
      <c r="S742" s="7"/>
    </row>
    <row r="743" spans="15:19">
      <c r="O743" s="109"/>
      <c r="S743" s="7"/>
    </row>
    <row r="744" spans="15:19">
      <c r="O744" s="109"/>
      <c r="S744" s="7"/>
    </row>
    <row r="745" spans="15:19">
      <c r="O745" s="109"/>
      <c r="S745" s="7"/>
    </row>
    <row r="746" spans="15:19">
      <c r="O746" s="109"/>
      <c r="S746" s="7"/>
    </row>
    <row r="747" spans="15:19">
      <c r="O747" s="109"/>
      <c r="S747" s="7"/>
    </row>
    <row r="748" spans="15:19">
      <c r="O748" s="109"/>
      <c r="S748" s="7"/>
    </row>
    <row r="749" spans="15:19">
      <c r="O749" s="109"/>
      <c r="S749" s="7"/>
    </row>
    <row r="750" spans="15:19">
      <c r="O750" s="109"/>
      <c r="S750" s="7"/>
    </row>
    <row r="751" spans="15:19">
      <c r="O751" s="109"/>
      <c r="S751" s="7"/>
    </row>
    <row r="752" spans="15:19">
      <c r="O752" s="109"/>
      <c r="S752" s="7"/>
    </row>
    <row r="753" spans="15:19">
      <c r="O753" s="109"/>
      <c r="S753" s="7"/>
    </row>
    <row r="754" spans="15:19">
      <c r="O754" s="109"/>
      <c r="S754" s="7"/>
    </row>
    <row r="755" spans="15:19">
      <c r="O755" s="109"/>
      <c r="S755" s="7"/>
    </row>
    <row r="756" spans="15:19">
      <c r="O756" s="109"/>
      <c r="S756" s="7"/>
    </row>
    <row r="757" spans="15:19">
      <c r="O757" s="109"/>
      <c r="S757" s="7"/>
    </row>
    <row r="758" spans="15:19">
      <c r="O758" s="109"/>
      <c r="S758" s="7"/>
    </row>
    <row r="759" spans="15:19">
      <c r="O759" s="109"/>
      <c r="S759" s="7"/>
    </row>
    <row r="760" spans="15:19">
      <c r="O760" s="109"/>
      <c r="S760" s="7"/>
    </row>
    <row r="761" spans="15:19">
      <c r="O761" s="109"/>
      <c r="S761" s="7"/>
    </row>
    <row r="762" spans="15:19">
      <c r="O762" s="109"/>
      <c r="S762" s="7"/>
    </row>
    <row r="763" spans="15:19">
      <c r="O763" s="109"/>
      <c r="S763" s="7"/>
    </row>
    <row r="764" spans="15:19">
      <c r="O764" s="109"/>
      <c r="S764" s="7"/>
    </row>
    <row r="765" spans="15:19">
      <c r="O765" s="109"/>
      <c r="S765" s="7"/>
    </row>
    <row r="766" spans="15:19">
      <c r="O766" s="109"/>
      <c r="S766" s="7"/>
    </row>
    <row r="767" spans="15:19">
      <c r="O767" s="109"/>
      <c r="S767" s="7"/>
    </row>
    <row r="768" spans="15:19">
      <c r="O768" s="109"/>
      <c r="S768" s="7"/>
    </row>
    <row r="769" spans="15:19">
      <c r="O769" s="109"/>
      <c r="S769" s="7"/>
    </row>
    <row r="770" spans="15:19">
      <c r="O770" s="109"/>
      <c r="S770" s="7"/>
    </row>
    <row r="771" spans="15:19">
      <c r="O771" s="109"/>
      <c r="S771" s="7"/>
    </row>
    <row r="772" spans="15:19">
      <c r="O772" s="109"/>
      <c r="S772" s="7"/>
    </row>
    <row r="773" spans="15:19">
      <c r="O773" s="109"/>
      <c r="S773" s="7"/>
    </row>
    <row r="774" spans="15:19">
      <c r="O774" s="109"/>
      <c r="S774" s="7"/>
    </row>
    <row r="775" spans="15:19">
      <c r="O775" s="109"/>
      <c r="S775" s="7"/>
    </row>
    <row r="776" spans="15:19">
      <c r="O776" s="109"/>
      <c r="S776" s="7"/>
    </row>
    <row r="777" spans="15:19">
      <c r="O777" s="109"/>
      <c r="S777" s="7"/>
    </row>
    <row r="778" spans="15:19">
      <c r="O778" s="109"/>
      <c r="S778" s="7"/>
    </row>
    <row r="779" spans="15:19">
      <c r="O779" s="109"/>
      <c r="S779" s="7"/>
    </row>
    <row r="780" spans="15:19">
      <c r="O780" s="109"/>
      <c r="S780" s="7"/>
    </row>
    <row r="781" spans="15:19">
      <c r="O781" s="109"/>
      <c r="S781" s="7"/>
    </row>
    <row r="782" spans="15:19">
      <c r="O782" s="109"/>
      <c r="S782" s="7"/>
    </row>
    <row r="783" spans="15:19">
      <c r="O783" s="109"/>
      <c r="S783" s="7"/>
    </row>
    <row r="784" spans="15:19">
      <c r="O784" s="109"/>
      <c r="S784" s="7"/>
    </row>
    <row r="785" spans="15:19">
      <c r="O785" s="109"/>
      <c r="S785" s="7"/>
    </row>
    <row r="786" spans="15:19">
      <c r="O786" s="109"/>
      <c r="S786" s="7"/>
    </row>
    <row r="787" spans="15:19">
      <c r="O787" s="109"/>
      <c r="S787" s="7"/>
    </row>
    <row r="788" spans="15:19">
      <c r="O788" s="109"/>
      <c r="S788" s="7"/>
    </row>
    <row r="789" spans="15:19">
      <c r="O789" s="109"/>
      <c r="S789" s="7"/>
    </row>
    <row r="790" spans="15:19">
      <c r="O790" s="109"/>
      <c r="S790" s="7"/>
    </row>
    <row r="791" spans="15:19">
      <c r="O791" s="109"/>
      <c r="S791" s="7"/>
    </row>
    <row r="792" spans="15:19">
      <c r="O792" s="109"/>
      <c r="S792" s="7"/>
    </row>
    <row r="793" spans="15:19">
      <c r="O793" s="109"/>
      <c r="S793" s="7"/>
    </row>
    <row r="794" spans="15:19">
      <c r="O794" s="109"/>
      <c r="S794" s="7"/>
    </row>
    <row r="795" spans="15:19">
      <c r="O795" s="109"/>
      <c r="S795" s="7"/>
    </row>
    <row r="796" spans="15:19">
      <c r="O796" s="109"/>
      <c r="S796" s="7"/>
    </row>
    <row r="797" spans="15:19">
      <c r="O797" s="109"/>
      <c r="S797" s="7"/>
    </row>
    <row r="798" spans="15:19">
      <c r="O798" s="109"/>
      <c r="S798" s="7"/>
    </row>
    <row r="799" spans="15:19">
      <c r="O799" s="109"/>
      <c r="S799" s="7"/>
    </row>
    <row r="800" spans="15:19">
      <c r="O800" s="109"/>
      <c r="S800" s="7"/>
    </row>
    <row r="801" spans="15:19">
      <c r="O801" s="109"/>
      <c r="S801" s="7"/>
    </row>
    <row r="802" spans="15:19">
      <c r="O802" s="109"/>
      <c r="S802" s="7"/>
    </row>
    <row r="803" spans="15:19">
      <c r="O803" s="109"/>
      <c r="S803" s="7"/>
    </row>
    <row r="804" spans="15:19">
      <c r="O804" s="109"/>
      <c r="S804" s="7"/>
    </row>
    <row r="805" spans="15:19">
      <c r="O805" s="109"/>
      <c r="S805" s="7"/>
    </row>
    <row r="806" spans="15:19">
      <c r="O806" s="109"/>
      <c r="S806" s="7"/>
    </row>
    <row r="807" spans="15:19">
      <c r="O807" s="109"/>
      <c r="S807" s="7"/>
    </row>
    <row r="808" spans="15:19">
      <c r="O808" s="109"/>
      <c r="S808" s="7"/>
    </row>
    <row r="809" spans="15:19">
      <c r="O809" s="109"/>
      <c r="S809" s="7"/>
    </row>
    <row r="810" spans="15:19">
      <c r="O810" s="109"/>
      <c r="S810" s="7"/>
    </row>
    <row r="811" spans="15:19">
      <c r="O811" s="109"/>
      <c r="S811" s="7"/>
    </row>
    <row r="812" spans="15:19">
      <c r="O812" s="109"/>
      <c r="S812" s="7"/>
    </row>
    <row r="813" spans="15:19">
      <c r="O813" s="109"/>
      <c r="S813" s="7"/>
    </row>
    <row r="814" spans="15:19">
      <c r="O814" s="109"/>
      <c r="S814" s="7"/>
    </row>
    <row r="815" spans="15:19">
      <c r="O815" s="109"/>
      <c r="S815" s="7"/>
    </row>
    <row r="816" spans="15:19">
      <c r="O816" s="109"/>
      <c r="S816" s="7"/>
    </row>
    <row r="817" spans="15:19">
      <c r="O817" s="109"/>
      <c r="S817" s="7"/>
    </row>
    <row r="818" spans="15:19">
      <c r="O818" s="109"/>
      <c r="S818" s="7"/>
    </row>
    <row r="819" spans="15:19">
      <c r="O819" s="109"/>
      <c r="S819" s="7"/>
    </row>
    <row r="820" spans="15:19">
      <c r="O820" s="109"/>
      <c r="S820" s="7"/>
    </row>
    <row r="821" spans="15:19">
      <c r="O821" s="109"/>
      <c r="S821" s="7"/>
    </row>
    <row r="822" spans="15:19">
      <c r="O822" s="109"/>
      <c r="S822" s="7"/>
    </row>
    <row r="823" spans="15:19">
      <c r="O823" s="109"/>
      <c r="S823" s="7"/>
    </row>
    <row r="824" spans="15:19">
      <c r="O824" s="109"/>
      <c r="S824" s="7"/>
    </row>
    <row r="825" spans="15:19">
      <c r="O825" s="109"/>
      <c r="S825" s="7"/>
    </row>
    <row r="826" spans="15:19">
      <c r="O826" s="109"/>
      <c r="S826" s="7"/>
    </row>
    <row r="827" spans="15:19">
      <c r="O827" s="109"/>
      <c r="S827" s="7"/>
    </row>
    <row r="828" spans="15:19">
      <c r="O828" s="109"/>
      <c r="S828" s="7"/>
    </row>
  </sheetData>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D84CF-B106-438B-B335-FB8CFF30829C}">
  <sheetPr>
    <tabColor theme="3"/>
  </sheetPr>
  <dimension ref="A1:H5000"/>
  <sheetViews>
    <sheetView workbookViewId="0">
      <selection activeCell="A8" sqref="A8"/>
    </sheetView>
  </sheetViews>
  <sheetFormatPr defaultColWidth="0" defaultRowHeight="15"/>
  <cols>
    <col min="1" max="1" width="14" customWidth="1"/>
    <col min="2" max="2" width="18.5703125" bestFit="1" customWidth="1"/>
    <col min="3" max="3" width="40.28515625" bestFit="1" customWidth="1"/>
    <col min="4" max="4" width="20" bestFit="1" customWidth="1"/>
    <col min="5" max="5" width="19.42578125" customWidth="1"/>
    <col min="6" max="6" width="12.28515625" bestFit="1" customWidth="1"/>
    <col min="7" max="7" width="11.28515625" customWidth="1"/>
    <col min="8" max="8" width="25" customWidth="1"/>
    <col min="9" max="9" width="8.85546875" hidden="1" customWidth="1"/>
    <col min="10" max="16384" width="8.85546875" hidden="1"/>
  </cols>
  <sheetData>
    <row r="1" spans="1:8">
      <c r="A1" s="136" t="s">
        <v>0</v>
      </c>
    </row>
    <row r="2" spans="1:8">
      <c r="A2" t="s">
        <v>1</v>
      </c>
    </row>
    <row r="3" spans="1:8" s="3" customFormat="1" ht="30">
      <c r="A3" s="19" t="s">
        <v>9</v>
      </c>
      <c r="B3" s="19" t="s">
        <v>12</v>
      </c>
      <c r="C3" s="19" t="s">
        <v>15</v>
      </c>
      <c r="D3" s="19" t="s">
        <v>17</v>
      </c>
      <c r="E3" s="19" t="s">
        <v>19</v>
      </c>
      <c r="F3" s="19" t="s">
        <v>22</v>
      </c>
      <c r="G3" s="19" t="s">
        <v>25</v>
      </c>
      <c r="H3" s="19" t="s">
        <v>1118</v>
      </c>
    </row>
    <row r="4" spans="1:8">
      <c r="A4" t="s">
        <v>1114</v>
      </c>
      <c r="B4" s="61" t="s">
        <v>222</v>
      </c>
      <c r="C4" t="s">
        <v>1119</v>
      </c>
      <c r="D4" t="s">
        <v>1120</v>
      </c>
      <c r="E4">
        <v>3</v>
      </c>
      <c r="F4" s="8">
        <v>45292</v>
      </c>
      <c r="G4" s="8">
        <v>45383</v>
      </c>
      <c r="H4">
        <f>IFERROR(IF(DATEDIF(F4,G4,"m")=0,"",DATEDIF(F4,G4,"m"))+1,"")</f>
        <v>4</v>
      </c>
    </row>
    <row r="5" spans="1:8">
      <c r="A5" t="s">
        <v>1115</v>
      </c>
      <c r="B5" s="61" t="s">
        <v>222</v>
      </c>
      <c r="C5" t="s">
        <v>1119</v>
      </c>
      <c r="D5" t="s">
        <v>1120</v>
      </c>
      <c r="E5">
        <v>3</v>
      </c>
      <c r="F5" s="8">
        <v>45413</v>
      </c>
      <c r="G5" s="8">
        <v>45474</v>
      </c>
      <c r="H5">
        <f t="shared" ref="H5:H66" si="0">IFERROR(IF(DATEDIF(F5,G5,"m")=0,"",DATEDIF(F5,G5,"m"))+1,"")</f>
        <v>3</v>
      </c>
    </row>
    <row r="6" spans="1:8">
      <c r="A6" t="s">
        <v>1116</v>
      </c>
      <c r="B6" s="61" t="s">
        <v>222</v>
      </c>
      <c r="C6" t="s">
        <v>1119</v>
      </c>
      <c r="D6" t="s">
        <v>1120</v>
      </c>
      <c r="E6">
        <v>3</v>
      </c>
      <c r="F6" s="8">
        <v>45505</v>
      </c>
      <c r="G6" s="8">
        <v>45566</v>
      </c>
      <c r="H6">
        <f t="shared" si="0"/>
        <v>3</v>
      </c>
    </row>
    <row r="7" spans="1:8">
      <c r="A7" t="s">
        <v>1117</v>
      </c>
      <c r="B7" s="61" t="s">
        <v>222</v>
      </c>
      <c r="C7" t="s">
        <v>1119</v>
      </c>
      <c r="D7" t="s">
        <v>1120</v>
      </c>
      <c r="E7">
        <v>3</v>
      </c>
      <c r="F7" s="8">
        <v>45597</v>
      </c>
      <c r="G7" s="8">
        <v>45658</v>
      </c>
      <c r="H7">
        <f t="shared" si="0"/>
        <v>3</v>
      </c>
    </row>
    <row r="8" spans="1:8">
      <c r="A8" t="s">
        <v>1101</v>
      </c>
      <c r="B8" s="61" t="s">
        <v>222</v>
      </c>
      <c r="C8" t="s">
        <v>1119</v>
      </c>
      <c r="D8" t="s">
        <v>1120</v>
      </c>
      <c r="E8">
        <v>3</v>
      </c>
      <c r="F8" s="8">
        <v>45292</v>
      </c>
      <c r="G8" s="8">
        <v>45474</v>
      </c>
      <c r="H8">
        <f t="shared" si="0"/>
        <v>7</v>
      </c>
    </row>
    <row r="9" spans="1:8">
      <c r="A9" t="s">
        <v>1113</v>
      </c>
      <c r="B9" s="61" t="s">
        <v>222</v>
      </c>
      <c r="C9" t="s">
        <v>1119</v>
      </c>
      <c r="D9" t="s">
        <v>1120</v>
      </c>
      <c r="E9">
        <v>3</v>
      </c>
      <c r="F9" s="8">
        <v>45505</v>
      </c>
      <c r="G9" s="8">
        <v>45658</v>
      </c>
      <c r="H9">
        <f t="shared" si="0"/>
        <v>6</v>
      </c>
    </row>
    <row r="10" spans="1:8">
      <c r="F10" s="8"/>
      <c r="G10" s="8"/>
      <c r="H10" t="str">
        <f t="shared" si="0"/>
        <v/>
      </c>
    </row>
    <row r="11" spans="1:8">
      <c r="F11" s="8"/>
      <c r="G11" s="8"/>
      <c r="H11" t="str">
        <f t="shared" si="0"/>
        <v/>
      </c>
    </row>
    <row r="12" spans="1:8">
      <c r="F12" s="8"/>
      <c r="G12" s="8"/>
      <c r="H12" t="str">
        <f t="shared" si="0"/>
        <v/>
      </c>
    </row>
    <row r="13" spans="1:8">
      <c r="F13" s="8"/>
      <c r="G13" s="8"/>
      <c r="H13" t="str">
        <f t="shared" si="0"/>
        <v/>
      </c>
    </row>
    <row r="14" spans="1:8">
      <c r="F14" s="8"/>
      <c r="G14" s="8"/>
      <c r="H14" t="str">
        <f t="shared" si="0"/>
        <v/>
      </c>
    </row>
    <row r="15" spans="1:8">
      <c r="H15" t="str">
        <f t="shared" si="0"/>
        <v/>
      </c>
    </row>
    <row r="16" spans="1:8">
      <c r="H16" t="str">
        <f t="shared" si="0"/>
        <v/>
      </c>
    </row>
    <row r="17" spans="8:8">
      <c r="H17" t="str">
        <f t="shared" si="0"/>
        <v/>
      </c>
    </row>
    <row r="18" spans="8:8">
      <c r="H18" t="str">
        <f t="shared" si="0"/>
        <v/>
      </c>
    </row>
    <row r="19" spans="8:8">
      <c r="H19" t="str">
        <f t="shared" si="0"/>
        <v/>
      </c>
    </row>
    <row r="20" spans="8:8">
      <c r="H20" t="str">
        <f t="shared" si="0"/>
        <v/>
      </c>
    </row>
    <row r="21" spans="8:8">
      <c r="H21" t="str">
        <f t="shared" si="0"/>
        <v/>
      </c>
    </row>
    <row r="22" spans="8:8">
      <c r="H22" t="str">
        <f t="shared" si="0"/>
        <v/>
      </c>
    </row>
    <row r="23" spans="8:8">
      <c r="H23" t="str">
        <f t="shared" si="0"/>
        <v/>
      </c>
    </row>
    <row r="24" spans="8:8">
      <c r="H24" t="str">
        <f t="shared" si="0"/>
        <v/>
      </c>
    </row>
    <row r="25" spans="8:8">
      <c r="H25" t="str">
        <f t="shared" si="0"/>
        <v/>
      </c>
    </row>
    <row r="26" spans="8:8">
      <c r="H26" t="str">
        <f t="shared" si="0"/>
        <v/>
      </c>
    </row>
    <row r="27" spans="8:8">
      <c r="H27" t="str">
        <f t="shared" si="0"/>
        <v/>
      </c>
    </row>
    <row r="28" spans="8:8">
      <c r="H28" t="str">
        <f t="shared" si="0"/>
        <v/>
      </c>
    </row>
    <row r="29" spans="8:8">
      <c r="H29" t="str">
        <f t="shared" si="0"/>
        <v/>
      </c>
    </row>
    <row r="30" spans="8:8">
      <c r="H30" t="str">
        <f t="shared" si="0"/>
        <v/>
      </c>
    </row>
    <row r="31" spans="8:8">
      <c r="H31" t="str">
        <f t="shared" si="0"/>
        <v/>
      </c>
    </row>
    <row r="32" spans="8:8">
      <c r="H32" t="str">
        <f t="shared" si="0"/>
        <v/>
      </c>
    </row>
    <row r="33" spans="8:8">
      <c r="H33" t="str">
        <f t="shared" si="0"/>
        <v/>
      </c>
    </row>
    <row r="34" spans="8:8">
      <c r="H34" t="str">
        <f t="shared" si="0"/>
        <v/>
      </c>
    </row>
    <row r="35" spans="8:8">
      <c r="H35" t="str">
        <f t="shared" si="0"/>
        <v/>
      </c>
    </row>
    <row r="36" spans="8:8">
      <c r="H36" t="str">
        <f t="shared" si="0"/>
        <v/>
      </c>
    </row>
    <row r="37" spans="8:8">
      <c r="H37" t="str">
        <f t="shared" si="0"/>
        <v/>
      </c>
    </row>
    <row r="38" spans="8:8">
      <c r="H38" t="str">
        <f t="shared" si="0"/>
        <v/>
      </c>
    </row>
    <row r="39" spans="8:8">
      <c r="H39" t="str">
        <f t="shared" si="0"/>
        <v/>
      </c>
    </row>
    <row r="40" spans="8:8">
      <c r="H40" t="str">
        <f t="shared" si="0"/>
        <v/>
      </c>
    </row>
    <row r="41" spans="8:8">
      <c r="H41" t="str">
        <f t="shared" si="0"/>
        <v/>
      </c>
    </row>
    <row r="42" spans="8:8">
      <c r="H42" t="str">
        <f t="shared" si="0"/>
        <v/>
      </c>
    </row>
    <row r="43" spans="8:8">
      <c r="H43" t="str">
        <f t="shared" si="0"/>
        <v/>
      </c>
    </row>
    <row r="44" spans="8:8">
      <c r="H44" t="str">
        <f t="shared" si="0"/>
        <v/>
      </c>
    </row>
    <row r="45" spans="8:8">
      <c r="H45" t="str">
        <f t="shared" si="0"/>
        <v/>
      </c>
    </row>
    <row r="46" spans="8:8">
      <c r="H46" t="str">
        <f t="shared" si="0"/>
        <v/>
      </c>
    </row>
    <row r="47" spans="8:8">
      <c r="H47" t="str">
        <f t="shared" si="0"/>
        <v/>
      </c>
    </row>
    <row r="48" spans="8:8">
      <c r="H48" t="str">
        <f t="shared" si="0"/>
        <v/>
      </c>
    </row>
    <row r="49" spans="8:8">
      <c r="H49" t="str">
        <f t="shared" si="0"/>
        <v/>
      </c>
    </row>
    <row r="50" spans="8:8">
      <c r="H50" t="str">
        <f t="shared" si="0"/>
        <v/>
      </c>
    </row>
    <row r="51" spans="8:8">
      <c r="H51" t="str">
        <f t="shared" si="0"/>
        <v/>
      </c>
    </row>
    <row r="52" spans="8:8">
      <c r="H52" t="str">
        <f t="shared" si="0"/>
        <v/>
      </c>
    </row>
    <row r="53" spans="8:8">
      <c r="H53" t="str">
        <f t="shared" si="0"/>
        <v/>
      </c>
    </row>
    <row r="54" spans="8:8">
      <c r="H54" t="str">
        <f t="shared" si="0"/>
        <v/>
      </c>
    </row>
    <row r="55" spans="8:8">
      <c r="H55" t="str">
        <f t="shared" si="0"/>
        <v/>
      </c>
    </row>
    <row r="56" spans="8:8">
      <c r="H56" t="str">
        <f t="shared" si="0"/>
        <v/>
      </c>
    </row>
    <row r="57" spans="8:8">
      <c r="H57" t="str">
        <f t="shared" si="0"/>
        <v/>
      </c>
    </row>
    <row r="58" spans="8:8">
      <c r="H58" t="str">
        <f t="shared" si="0"/>
        <v/>
      </c>
    </row>
    <row r="59" spans="8:8">
      <c r="H59" t="str">
        <f t="shared" si="0"/>
        <v/>
      </c>
    </row>
    <row r="60" spans="8:8">
      <c r="H60" t="str">
        <f t="shared" si="0"/>
        <v/>
      </c>
    </row>
    <row r="61" spans="8:8">
      <c r="H61" t="str">
        <f t="shared" si="0"/>
        <v/>
      </c>
    </row>
    <row r="62" spans="8:8">
      <c r="H62" t="str">
        <f t="shared" si="0"/>
        <v/>
      </c>
    </row>
    <row r="63" spans="8:8">
      <c r="H63" t="str">
        <f t="shared" si="0"/>
        <v/>
      </c>
    </row>
    <row r="64" spans="8:8">
      <c r="H64" t="str">
        <f t="shared" si="0"/>
        <v/>
      </c>
    </row>
    <row r="65" spans="8:8">
      <c r="H65" t="str">
        <f t="shared" si="0"/>
        <v/>
      </c>
    </row>
    <row r="66" spans="8:8">
      <c r="H66" t="str">
        <f t="shared" si="0"/>
        <v/>
      </c>
    </row>
    <row r="67" spans="8:8">
      <c r="H67" t="str">
        <f t="shared" ref="H67:H130" si="1">IFERROR(IF(DATEDIF(F67,G67,"m")=0,"",DATEDIF(F67,G67,"m"))+1,"")</f>
        <v/>
      </c>
    </row>
    <row r="68" spans="8:8">
      <c r="H68" t="str">
        <f t="shared" si="1"/>
        <v/>
      </c>
    </row>
    <row r="69" spans="8:8">
      <c r="H69" t="str">
        <f t="shared" si="1"/>
        <v/>
      </c>
    </row>
    <row r="70" spans="8:8">
      <c r="H70" t="str">
        <f t="shared" si="1"/>
        <v/>
      </c>
    </row>
    <row r="71" spans="8:8">
      <c r="H71" t="str">
        <f t="shared" si="1"/>
        <v/>
      </c>
    </row>
    <row r="72" spans="8:8">
      <c r="H72" t="str">
        <f t="shared" si="1"/>
        <v/>
      </c>
    </row>
    <row r="73" spans="8:8">
      <c r="H73" t="str">
        <f t="shared" si="1"/>
        <v/>
      </c>
    </row>
    <row r="74" spans="8:8">
      <c r="H74" t="str">
        <f t="shared" si="1"/>
        <v/>
      </c>
    </row>
    <row r="75" spans="8:8">
      <c r="H75" t="str">
        <f t="shared" si="1"/>
        <v/>
      </c>
    </row>
    <row r="76" spans="8:8">
      <c r="H76" t="str">
        <f t="shared" si="1"/>
        <v/>
      </c>
    </row>
    <row r="77" spans="8:8">
      <c r="H77" t="str">
        <f t="shared" si="1"/>
        <v/>
      </c>
    </row>
    <row r="78" spans="8:8">
      <c r="H78" t="str">
        <f t="shared" si="1"/>
        <v/>
      </c>
    </row>
    <row r="79" spans="8:8">
      <c r="H79" t="str">
        <f t="shared" si="1"/>
        <v/>
      </c>
    </row>
    <row r="80" spans="8:8">
      <c r="H80" t="str">
        <f t="shared" si="1"/>
        <v/>
      </c>
    </row>
    <row r="81" spans="8:8">
      <c r="H81" t="str">
        <f t="shared" si="1"/>
        <v/>
      </c>
    </row>
    <row r="82" spans="8:8">
      <c r="H82" t="str">
        <f t="shared" si="1"/>
        <v/>
      </c>
    </row>
    <row r="83" spans="8:8">
      <c r="H83" t="str">
        <f t="shared" si="1"/>
        <v/>
      </c>
    </row>
    <row r="84" spans="8:8">
      <c r="H84" t="str">
        <f t="shared" si="1"/>
        <v/>
      </c>
    </row>
    <row r="85" spans="8:8">
      <c r="H85" t="str">
        <f t="shared" si="1"/>
        <v/>
      </c>
    </row>
    <row r="86" spans="8:8">
      <c r="H86" t="str">
        <f t="shared" si="1"/>
        <v/>
      </c>
    </row>
    <row r="87" spans="8:8">
      <c r="H87" t="str">
        <f t="shared" si="1"/>
        <v/>
      </c>
    </row>
    <row r="88" spans="8:8">
      <c r="H88" t="str">
        <f t="shared" si="1"/>
        <v/>
      </c>
    </row>
    <row r="89" spans="8:8">
      <c r="H89" t="str">
        <f t="shared" si="1"/>
        <v/>
      </c>
    </row>
    <row r="90" spans="8:8">
      <c r="H90" t="str">
        <f t="shared" si="1"/>
        <v/>
      </c>
    </row>
    <row r="91" spans="8:8">
      <c r="H91" t="str">
        <f t="shared" si="1"/>
        <v/>
      </c>
    </row>
    <row r="92" spans="8:8">
      <c r="H92" t="str">
        <f t="shared" si="1"/>
        <v/>
      </c>
    </row>
    <row r="93" spans="8:8">
      <c r="H93" t="str">
        <f t="shared" si="1"/>
        <v/>
      </c>
    </row>
    <row r="94" spans="8:8">
      <c r="H94" t="str">
        <f t="shared" si="1"/>
        <v/>
      </c>
    </row>
    <row r="95" spans="8:8">
      <c r="H95" t="str">
        <f t="shared" si="1"/>
        <v/>
      </c>
    </row>
    <row r="96" spans="8:8">
      <c r="H96" t="str">
        <f t="shared" si="1"/>
        <v/>
      </c>
    </row>
    <row r="97" spans="8:8">
      <c r="H97" t="str">
        <f t="shared" si="1"/>
        <v/>
      </c>
    </row>
    <row r="98" spans="8:8">
      <c r="H98" t="str">
        <f t="shared" si="1"/>
        <v/>
      </c>
    </row>
    <row r="99" spans="8:8">
      <c r="H99" t="str">
        <f t="shared" si="1"/>
        <v/>
      </c>
    </row>
    <row r="100" spans="8:8">
      <c r="H100" t="str">
        <f t="shared" si="1"/>
        <v/>
      </c>
    </row>
    <row r="101" spans="8:8">
      <c r="H101" t="str">
        <f t="shared" si="1"/>
        <v/>
      </c>
    </row>
    <row r="102" spans="8:8">
      <c r="H102" t="str">
        <f t="shared" si="1"/>
        <v/>
      </c>
    </row>
    <row r="103" spans="8:8">
      <c r="H103" t="str">
        <f t="shared" si="1"/>
        <v/>
      </c>
    </row>
    <row r="104" spans="8:8">
      <c r="H104" t="str">
        <f t="shared" si="1"/>
        <v/>
      </c>
    </row>
    <row r="105" spans="8:8">
      <c r="H105" t="str">
        <f t="shared" si="1"/>
        <v/>
      </c>
    </row>
    <row r="106" spans="8:8">
      <c r="H106" t="str">
        <f t="shared" si="1"/>
        <v/>
      </c>
    </row>
    <row r="107" spans="8:8">
      <c r="H107" t="str">
        <f t="shared" si="1"/>
        <v/>
      </c>
    </row>
    <row r="108" spans="8:8">
      <c r="H108" t="str">
        <f t="shared" si="1"/>
        <v/>
      </c>
    </row>
    <row r="109" spans="8:8">
      <c r="H109" t="str">
        <f t="shared" si="1"/>
        <v/>
      </c>
    </row>
    <row r="110" spans="8:8">
      <c r="H110" t="str">
        <f t="shared" si="1"/>
        <v/>
      </c>
    </row>
    <row r="111" spans="8:8">
      <c r="H111" t="str">
        <f t="shared" si="1"/>
        <v/>
      </c>
    </row>
    <row r="112" spans="8:8">
      <c r="H112" t="str">
        <f t="shared" si="1"/>
        <v/>
      </c>
    </row>
    <row r="113" spans="8:8">
      <c r="H113" t="str">
        <f t="shared" si="1"/>
        <v/>
      </c>
    </row>
    <row r="114" spans="8:8">
      <c r="H114" t="str">
        <f t="shared" si="1"/>
        <v/>
      </c>
    </row>
    <row r="115" spans="8:8">
      <c r="H115" t="str">
        <f t="shared" si="1"/>
        <v/>
      </c>
    </row>
    <row r="116" spans="8:8">
      <c r="H116" t="str">
        <f t="shared" si="1"/>
        <v/>
      </c>
    </row>
    <row r="117" spans="8:8">
      <c r="H117" t="str">
        <f t="shared" si="1"/>
        <v/>
      </c>
    </row>
    <row r="118" spans="8:8">
      <c r="H118" t="str">
        <f t="shared" si="1"/>
        <v/>
      </c>
    </row>
    <row r="119" spans="8:8">
      <c r="H119" t="str">
        <f t="shared" si="1"/>
        <v/>
      </c>
    </row>
    <row r="120" spans="8:8">
      <c r="H120" t="str">
        <f t="shared" si="1"/>
        <v/>
      </c>
    </row>
    <row r="121" spans="8:8">
      <c r="H121" t="str">
        <f t="shared" si="1"/>
        <v/>
      </c>
    </row>
    <row r="122" spans="8:8">
      <c r="H122" t="str">
        <f t="shared" si="1"/>
        <v/>
      </c>
    </row>
    <row r="123" spans="8:8">
      <c r="H123" t="str">
        <f t="shared" si="1"/>
        <v/>
      </c>
    </row>
    <row r="124" spans="8:8">
      <c r="H124" t="str">
        <f t="shared" si="1"/>
        <v/>
      </c>
    </row>
    <row r="125" spans="8:8">
      <c r="H125" t="str">
        <f t="shared" si="1"/>
        <v/>
      </c>
    </row>
    <row r="126" spans="8:8">
      <c r="H126" t="str">
        <f t="shared" si="1"/>
        <v/>
      </c>
    </row>
    <row r="127" spans="8:8">
      <c r="H127" t="str">
        <f t="shared" si="1"/>
        <v/>
      </c>
    </row>
    <row r="128" spans="8:8">
      <c r="H128" t="str">
        <f t="shared" si="1"/>
        <v/>
      </c>
    </row>
    <row r="129" spans="8:8">
      <c r="H129" t="str">
        <f t="shared" si="1"/>
        <v/>
      </c>
    </row>
    <row r="130" spans="8:8">
      <c r="H130" t="str">
        <f t="shared" si="1"/>
        <v/>
      </c>
    </row>
    <row r="131" spans="8:8">
      <c r="H131" t="str">
        <f t="shared" ref="H131:H194" si="2">IFERROR(IF(DATEDIF(F131,G131,"m")=0,"",DATEDIF(F131,G131,"m"))+1,"")</f>
        <v/>
      </c>
    </row>
    <row r="132" spans="8:8">
      <c r="H132" t="str">
        <f t="shared" si="2"/>
        <v/>
      </c>
    </row>
    <row r="133" spans="8:8">
      <c r="H133" t="str">
        <f t="shared" si="2"/>
        <v/>
      </c>
    </row>
    <row r="134" spans="8:8">
      <c r="H134" t="str">
        <f t="shared" si="2"/>
        <v/>
      </c>
    </row>
    <row r="135" spans="8:8">
      <c r="H135" t="str">
        <f t="shared" si="2"/>
        <v/>
      </c>
    </row>
    <row r="136" spans="8:8">
      <c r="H136" t="str">
        <f t="shared" si="2"/>
        <v/>
      </c>
    </row>
    <row r="137" spans="8:8">
      <c r="H137" t="str">
        <f t="shared" si="2"/>
        <v/>
      </c>
    </row>
    <row r="138" spans="8:8">
      <c r="H138" t="str">
        <f t="shared" si="2"/>
        <v/>
      </c>
    </row>
    <row r="139" spans="8:8">
      <c r="H139" t="str">
        <f t="shared" si="2"/>
        <v/>
      </c>
    </row>
    <row r="140" spans="8:8">
      <c r="H140" t="str">
        <f t="shared" si="2"/>
        <v/>
      </c>
    </row>
    <row r="141" spans="8:8">
      <c r="H141" t="str">
        <f t="shared" si="2"/>
        <v/>
      </c>
    </row>
    <row r="142" spans="8:8">
      <c r="H142" t="str">
        <f t="shared" si="2"/>
        <v/>
      </c>
    </row>
    <row r="143" spans="8:8">
      <c r="H143" t="str">
        <f t="shared" si="2"/>
        <v/>
      </c>
    </row>
    <row r="144" spans="8:8">
      <c r="H144" t="str">
        <f t="shared" si="2"/>
        <v/>
      </c>
    </row>
    <row r="145" spans="8:8">
      <c r="H145" t="str">
        <f t="shared" si="2"/>
        <v/>
      </c>
    </row>
    <row r="146" spans="8:8">
      <c r="H146" t="str">
        <f t="shared" si="2"/>
        <v/>
      </c>
    </row>
    <row r="147" spans="8:8">
      <c r="H147" t="str">
        <f t="shared" si="2"/>
        <v/>
      </c>
    </row>
    <row r="148" spans="8:8">
      <c r="H148" t="str">
        <f t="shared" si="2"/>
        <v/>
      </c>
    </row>
    <row r="149" spans="8:8">
      <c r="H149" t="str">
        <f t="shared" si="2"/>
        <v/>
      </c>
    </row>
    <row r="150" spans="8:8">
      <c r="H150" t="str">
        <f t="shared" si="2"/>
        <v/>
      </c>
    </row>
    <row r="151" spans="8:8">
      <c r="H151" t="str">
        <f t="shared" si="2"/>
        <v/>
      </c>
    </row>
    <row r="152" spans="8:8">
      <c r="H152" t="str">
        <f t="shared" si="2"/>
        <v/>
      </c>
    </row>
    <row r="153" spans="8:8">
      <c r="H153" t="str">
        <f t="shared" si="2"/>
        <v/>
      </c>
    </row>
    <row r="154" spans="8:8">
      <c r="H154" t="str">
        <f t="shared" si="2"/>
        <v/>
      </c>
    </row>
    <row r="155" spans="8:8">
      <c r="H155" t="str">
        <f t="shared" si="2"/>
        <v/>
      </c>
    </row>
    <row r="156" spans="8:8">
      <c r="H156" t="str">
        <f t="shared" si="2"/>
        <v/>
      </c>
    </row>
    <row r="157" spans="8:8">
      <c r="H157" t="str">
        <f t="shared" si="2"/>
        <v/>
      </c>
    </row>
    <row r="158" spans="8:8">
      <c r="H158" t="str">
        <f t="shared" si="2"/>
        <v/>
      </c>
    </row>
    <row r="159" spans="8:8">
      <c r="H159" t="str">
        <f t="shared" si="2"/>
        <v/>
      </c>
    </row>
    <row r="160" spans="8:8">
      <c r="H160" t="str">
        <f t="shared" si="2"/>
        <v/>
      </c>
    </row>
    <row r="161" spans="8:8">
      <c r="H161" t="str">
        <f t="shared" si="2"/>
        <v/>
      </c>
    </row>
    <row r="162" spans="8:8">
      <c r="H162" t="str">
        <f t="shared" si="2"/>
        <v/>
      </c>
    </row>
    <row r="163" spans="8:8">
      <c r="H163" t="str">
        <f t="shared" si="2"/>
        <v/>
      </c>
    </row>
    <row r="164" spans="8:8">
      <c r="H164" t="str">
        <f t="shared" si="2"/>
        <v/>
      </c>
    </row>
    <row r="165" spans="8:8">
      <c r="H165" t="str">
        <f t="shared" si="2"/>
        <v/>
      </c>
    </row>
    <row r="166" spans="8:8">
      <c r="H166" t="str">
        <f t="shared" si="2"/>
        <v/>
      </c>
    </row>
    <row r="167" spans="8:8">
      <c r="H167" t="str">
        <f t="shared" si="2"/>
        <v/>
      </c>
    </row>
    <row r="168" spans="8:8">
      <c r="H168" t="str">
        <f t="shared" si="2"/>
        <v/>
      </c>
    </row>
    <row r="169" spans="8:8">
      <c r="H169" t="str">
        <f t="shared" si="2"/>
        <v/>
      </c>
    </row>
    <row r="170" spans="8:8">
      <c r="H170" t="str">
        <f t="shared" si="2"/>
        <v/>
      </c>
    </row>
    <row r="171" spans="8:8">
      <c r="H171" t="str">
        <f t="shared" si="2"/>
        <v/>
      </c>
    </row>
    <row r="172" spans="8:8">
      <c r="H172" t="str">
        <f t="shared" si="2"/>
        <v/>
      </c>
    </row>
    <row r="173" spans="8:8">
      <c r="H173" t="str">
        <f t="shared" si="2"/>
        <v/>
      </c>
    </row>
    <row r="174" spans="8:8">
      <c r="H174" t="str">
        <f t="shared" si="2"/>
        <v/>
      </c>
    </row>
    <row r="175" spans="8:8">
      <c r="H175" t="str">
        <f t="shared" si="2"/>
        <v/>
      </c>
    </row>
    <row r="176" spans="8:8">
      <c r="H176" t="str">
        <f t="shared" si="2"/>
        <v/>
      </c>
    </row>
    <row r="177" spans="8:8">
      <c r="H177" t="str">
        <f t="shared" si="2"/>
        <v/>
      </c>
    </row>
    <row r="178" spans="8:8">
      <c r="H178" t="str">
        <f t="shared" si="2"/>
        <v/>
      </c>
    </row>
    <row r="179" spans="8:8">
      <c r="H179" t="str">
        <f t="shared" si="2"/>
        <v/>
      </c>
    </row>
    <row r="180" spans="8:8">
      <c r="H180" t="str">
        <f t="shared" si="2"/>
        <v/>
      </c>
    </row>
    <row r="181" spans="8:8">
      <c r="H181" t="str">
        <f t="shared" si="2"/>
        <v/>
      </c>
    </row>
    <row r="182" spans="8:8">
      <c r="H182" t="str">
        <f t="shared" si="2"/>
        <v/>
      </c>
    </row>
    <row r="183" spans="8:8">
      <c r="H183" t="str">
        <f t="shared" si="2"/>
        <v/>
      </c>
    </row>
    <row r="184" spans="8:8">
      <c r="H184" t="str">
        <f t="shared" si="2"/>
        <v/>
      </c>
    </row>
    <row r="185" spans="8:8">
      <c r="H185" t="str">
        <f t="shared" si="2"/>
        <v/>
      </c>
    </row>
    <row r="186" spans="8:8">
      <c r="H186" t="str">
        <f t="shared" si="2"/>
        <v/>
      </c>
    </row>
    <row r="187" spans="8:8">
      <c r="H187" t="str">
        <f t="shared" si="2"/>
        <v/>
      </c>
    </row>
    <row r="188" spans="8:8">
      <c r="H188" t="str">
        <f t="shared" si="2"/>
        <v/>
      </c>
    </row>
    <row r="189" spans="8:8">
      <c r="H189" t="str">
        <f t="shared" si="2"/>
        <v/>
      </c>
    </row>
    <row r="190" spans="8:8">
      <c r="H190" t="str">
        <f t="shared" si="2"/>
        <v/>
      </c>
    </row>
    <row r="191" spans="8:8">
      <c r="H191" t="str">
        <f t="shared" si="2"/>
        <v/>
      </c>
    </row>
    <row r="192" spans="8:8">
      <c r="H192" t="str">
        <f t="shared" si="2"/>
        <v/>
      </c>
    </row>
    <row r="193" spans="8:8">
      <c r="H193" t="str">
        <f t="shared" si="2"/>
        <v/>
      </c>
    </row>
    <row r="194" spans="8:8">
      <c r="H194" t="str">
        <f t="shared" si="2"/>
        <v/>
      </c>
    </row>
    <row r="195" spans="8:8">
      <c r="H195" t="str">
        <f t="shared" ref="H195:H258" si="3">IFERROR(IF(DATEDIF(F195,G195,"m")=0,"",DATEDIF(F195,G195,"m"))+1,"")</f>
        <v/>
      </c>
    </row>
    <row r="196" spans="8:8">
      <c r="H196" t="str">
        <f t="shared" si="3"/>
        <v/>
      </c>
    </row>
    <row r="197" spans="8:8">
      <c r="H197" t="str">
        <f t="shared" si="3"/>
        <v/>
      </c>
    </row>
    <row r="198" spans="8:8">
      <c r="H198" t="str">
        <f t="shared" si="3"/>
        <v/>
      </c>
    </row>
    <row r="199" spans="8:8">
      <c r="H199" t="str">
        <f t="shared" si="3"/>
        <v/>
      </c>
    </row>
    <row r="200" spans="8:8">
      <c r="H200" t="str">
        <f t="shared" si="3"/>
        <v/>
      </c>
    </row>
    <row r="201" spans="8:8">
      <c r="H201" t="str">
        <f t="shared" si="3"/>
        <v/>
      </c>
    </row>
    <row r="202" spans="8:8">
      <c r="H202" t="str">
        <f t="shared" si="3"/>
        <v/>
      </c>
    </row>
    <row r="203" spans="8:8">
      <c r="H203" t="str">
        <f t="shared" si="3"/>
        <v/>
      </c>
    </row>
    <row r="204" spans="8:8">
      <c r="H204" t="str">
        <f t="shared" si="3"/>
        <v/>
      </c>
    </row>
    <row r="205" spans="8:8">
      <c r="H205" t="str">
        <f t="shared" si="3"/>
        <v/>
      </c>
    </row>
    <row r="206" spans="8:8">
      <c r="H206" t="str">
        <f t="shared" si="3"/>
        <v/>
      </c>
    </row>
    <row r="207" spans="8:8">
      <c r="H207" t="str">
        <f t="shared" si="3"/>
        <v/>
      </c>
    </row>
    <row r="208" spans="8:8">
      <c r="H208" t="str">
        <f t="shared" si="3"/>
        <v/>
      </c>
    </row>
    <row r="209" spans="8:8">
      <c r="H209" t="str">
        <f t="shared" si="3"/>
        <v/>
      </c>
    </row>
    <row r="210" spans="8:8">
      <c r="H210" t="str">
        <f t="shared" si="3"/>
        <v/>
      </c>
    </row>
    <row r="211" spans="8:8">
      <c r="H211" t="str">
        <f t="shared" si="3"/>
        <v/>
      </c>
    </row>
    <row r="212" spans="8:8">
      <c r="H212" t="str">
        <f t="shared" si="3"/>
        <v/>
      </c>
    </row>
    <row r="213" spans="8:8">
      <c r="H213" t="str">
        <f t="shared" si="3"/>
        <v/>
      </c>
    </row>
    <row r="214" spans="8:8">
      <c r="H214" t="str">
        <f t="shared" si="3"/>
        <v/>
      </c>
    </row>
    <row r="215" spans="8:8">
      <c r="H215" t="str">
        <f t="shared" si="3"/>
        <v/>
      </c>
    </row>
    <row r="216" spans="8:8">
      <c r="H216" t="str">
        <f t="shared" si="3"/>
        <v/>
      </c>
    </row>
    <row r="217" spans="8:8">
      <c r="H217" t="str">
        <f t="shared" si="3"/>
        <v/>
      </c>
    </row>
    <row r="218" spans="8:8">
      <c r="H218" t="str">
        <f t="shared" si="3"/>
        <v/>
      </c>
    </row>
    <row r="219" spans="8:8">
      <c r="H219" t="str">
        <f t="shared" si="3"/>
        <v/>
      </c>
    </row>
    <row r="220" spans="8:8">
      <c r="H220" t="str">
        <f t="shared" si="3"/>
        <v/>
      </c>
    </row>
    <row r="221" spans="8:8">
      <c r="H221" t="str">
        <f t="shared" si="3"/>
        <v/>
      </c>
    </row>
    <row r="222" spans="8:8">
      <c r="H222" t="str">
        <f t="shared" si="3"/>
        <v/>
      </c>
    </row>
    <row r="223" spans="8:8">
      <c r="H223" t="str">
        <f t="shared" si="3"/>
        <v/>
      </c>
    </row>
    <row r="224" spans="8:8">
      <c r="H224" t="str">
        <f t="shared" si="3"/>
        <v/>
      </c>
    </row>
    <row r="225" spans="8:8">
      <c r="H225" t="str">
        <f t="shared" si="3"/>
        <v/>
      </c>
    </row>
    <row r="226" spans="8:8">
      <c r="H226" t="str">
        <f t="shared" si="3"/>
        <v/>
      </c>
    </row>
    <row r="227" spans="8:8">
      <c r="H227" t="str">
        <f t="shared" si="3"/>
        <v/>
      </c>
    </row>
    <row r="228" spans="8:8">
      <c r="H228" t="str">
        <f t="shared" si="3"/>
        <v/>
      </c>
    </row>
    <row r="229" spans="8:8">
      <c r="H229" t="str">
        <f t="shared" si="3"/>
        <v/>
      </c>
    </row>
    <row r="230" spans="8:8">
      <c r="H230" t="str">
        <f t="shared" si="3"/>
        <v/>
      </c>
    </row>
    <row r="231" spans="8:8">
      <c r="H231" t="str">
        <f t="shared" si="3"/>
        <v/>
      </c>
    </row>
    <row r="232" spans="8:8">
      <c r="H232" t="str">
        <f t="shared" si="3"/>
        <v/>
      </c>
    </row>
    <row r="233" spans="8:8">
      <c r="H233" t="str">
        <f t="shared" si="3"/>
        <v/>
      </c>
    </row>
    <row r="234" spans="8:8">
      <c r="H234" t="str">
        <f t="shared" si="3"/>
        <v/>
      </c>
    </row>
    <row r="235" spans="8:8">
      <c r="H235" t="str">
        <f t="shared" si="3"/>
        <v/>
      </c>
    </row>
    <row r="236" spans="8:8">
      <c r="H236" t="str">
        <f t="shared" si="3"/>
        <v/>
      </c>
    </row>
    <row r="237" spans="8:8">
      <c r="H237" t="str">
        <f t="shared" si="3"/>
        <v/>
      </c>
    </row>
    <row r="238" spans="8:8">
      <c r="H238" t="str">
        <f t="shared" si="3"/>
        <v/>
      </c>
    </row>
    <row r="239" spans="8:8">
      <c r="H239" t="str">
        <f t="shared" si="3"/>
        <v/>
      </c>
    </row>
    <row r="240" spans="8:8">
      <c r="H240" t="str">
        <f t="shared" si="3"/>
        <v/>
      </c>
    </row>
    <row r="241" spans="8:8">
      <c r="H241" t="str">
        <f t="shared" si="3"/>
        <v/>
      </c>
    </row>
    <row r="242" spans="8:8">
      <c r="H242" t="str">
        <f t="shared" si="3"/>
        <v/>
      </c>
    </row>
    <row r="243" spans="8:8">
      <c r="H243" t="str">
        <f t="shared" si="3"/>
        <v/>
      </c>
    </row>
    <row r="244" spans="8:8">
      <c r="H244" t="str">
        <f t="shared" si="3"/>
        <v/>
      </c>
    </row>
    <row r="245" spans="8:8">
      <c r="H245" t="str">
        <f t="shared" si="3"/>
        <v/>
      </c>
    </row>
    <row r="246" spans="8:8">
      <c r="H246" t="str">
        <f t="shared" si="3"/>
        <v/>
      </c>
    </row>
    <row r="247" spans="8:8">
      <c r="H247" t="str">
        <f t="shared" si="3"/>
        <v/>
      </c>
    </row>
    <row r="248" spans="8:8">
      <c r="H248" t="str">
        <f t="shared" si="3"/>
        <v/>
      </c>
    </row>
    <row r="249" spans="8:8">
      <c r="H249" t="str">
        <f t="shared" si="3"/>
        <v/>
      </c>
    </row>
    <row r="250" spans="8:8">
      <c r="H250" t="str">
        <f t="shared" si="3"/>
        <v/>
      </c>
    </row>
    <row r="251" spans="8:8">
      <c r="H251" t="str">
        <f t="shared" si="3"/>
        <v/>
      </c>
    </row>
    <row r="252" spans="8:8">
      <c r="H252" t="str">
        <f t="shared" si="3"/>
        <v/>
      </c>
    </row>
    <row r="253" spans="8:8">
      <c r="H253" t="str">
        <f t="shared" si="3"/>
        <v/>
      </c>
    </row>
    <row r="254" spans="8:8">
      <c r="H254" t="str">
        <f t="shared" si="3"/>
        <v/>
      </c>
    </row>
    <row r="255" spans="8:8">
      <c r="H255" t="str">
        <f t="shared" si="3"/>
        <v/>
      </c>
    </row>
    <row r="256" spans="8:8">
      <c r="H256" t="str">
        <f t="shared" si="3"/>
        <v/>
      </c>
    </row>
    <row r="257" spans="8:8">
      <c r="H257" t="str">
        <f t="shared" si="3"/>
        <v/>
      </c>
    </row>
    <row r="258" spans="8:8">
      <c r="H258" t="str">
        <f t="shared" si="3"/>
        <v/>
      </c>
    </row>
    <row r="259" spans="8:8">
      <c r="H259" t="str">
        <f t="shared" ref="H259:H322" si="4">IFERROR(IF(DATEDIF(F259,G259,"m")=0,"",DATEDIF(F259,G259,"m"))+1,"")</f>
        <v/>
      </c>
    </row>
    <row r="260" spans="8:8">
      <c r="H260" t="str">
        <f t="shared" si="4"/>
        <v/>
      </c>
    </row>
    <row r="261" spans="8:8">
      <c r="H261" t="str">
        <f t="shared" si="4"/>
        <v/>
      </c>
    </row>
    <row r="262" spans="8:8">
      <c r="H262" t="str">
        <f t="shared" si="4"/>
        <v/>
      </c>
    </row>
    <row r="263" spans="8:8">
      <c r="H263" t="str">
        <f t="shared" si="4"/>
        <v/>
      </c>
    </row>
    <row r="264" spans="8:8">
      <c r="H264" t="str">
        <f t="shared" si="4"/>
        <v/>
      </c>
    </row>
    <row r="265" spans="8:8">
      <c r="H265" t="str">
        <f t="shared" si="4"/>
        <v/>
      </c>
    </row>
    <row r="266" spans="8:8">
      <c r="H266" t="str">
        <f t="shared" si="4"/>
        <v/>
      </c>
    </row>
    <row r="267" spans="8:8">
      <c r="H267" t="str">
        <f t="shared" si="4"/>
        <v/>
      </c>
    </row>
    <row r="268" spans="8:8">
      <c r="H268" t="str">
        <f t="shared" si="4"/>
        <v/>
      </c>
    </row>
    <row r="269" spans="8:8">
      <c r="H269" t="str">
        <f t="shared" si="4"/>
        <v/>
      </c>
    </row>
    <row r="270" spans="8:8">
      <c r="H270" t="str">
        <f t="shared" si="4"/>
        <v/>
      </c>
    </row>
    <row r="271" spans="8:8">
      <c r="H271" t="str">
        <f t="shared" si="4"/>
        <v/>
      </c>
    </row>
    <row r="272" spans="8:8">
      <c r="H272" t="str">
        <f t="shared" si="4"/>
        <v/>
      </c>
    </row>
    <row r="273" spans="8:8">
      <c r="H273" t="str">
        <f t="shared" si="4"/>
        <v/>
      </c>
    </row>
    <row r="274" spans="8:8">
      <c r="H274" t="str">
        <f t="shared" si="4"/>
        <v/>
      </c>
    </row>
    <row r="275" spans="8:8">
      <c r="H275" t="str">
        <f t="shared" si="4"/>
        <v/>
      </c>
    </row>
    <row r="276" spans="8:8">
      <c r="H276" t="str">
        <f t="shared" si="4"/>
        <v/>
      </c>
    </row>
    <row r="277" spans="8:8">
      <c r="H277" t="str">
        <f t="shared" si="4"/>
        <v/>
      </c>
    </row>
    <row r="278" spans="8:8">
      <c r="H278" t="str">
        <f t="shared" si="4"/>
        <v/>
      </c>
    </row>
    <row r="279" spans="8:8">
      <c r="H279" t="str">
        <f t="shared" si="4"/>
        <v/>
      </c>
    </row>
    <row r="280" spans="8:8">
      <c r="H280" t="str">
        <f t="shared" si="4"/>
        <v/>
      </c>
    </row>
    <row r="281" spans="8:8">
      <c r="H281" t="str">
        <f t="shared" si="4"/>
        <v/>
      </c>
    </row>
    <row r="282" spans="8:8">
      <c r="H282" t="str">
        <f t="shared" si="4"/>
        <v/>
      </c>
    </row>
    <row r="283" spans="8:8">
      <c r="H283" t="str">
        <f t="shared" si="4"/>
        <v/>
      </c>
    </row>
    <row r="284" spans="8:8">
      <c r="H284" t="str">
        <f t="shared" si="4"/>
        <v/>
      </c>
    </row>
    <row r="285" spans="8:8">
      <c r="H285" t="str">
        <f t="shared" si="4"/>
        <v/>
      </c>
    </row>
    <row r="286" spans="8:8">
      <c r="H286" t="str">
        <f t="shared" si="4"/>
        <v/>
      </c>
    </row>
    <row r="287" spans="8:8">
      <c r="H287" t="str">
        <f t="shared" si="4"/>
        <v/>
      </c>
    </row>
    <row r="288" spans="8:8">
      <c r="H288" t="str">
        <f t="shared" si="4"/>
        <v/>
      </c>
    </row>
    <row r="289" spans="8:8">
      <c r="H289" t="str">
        <f t="shared" si="4"/>
        <v/>
      </c>
    </row>
    <row r="290" spans="8:8">
      <c r="H290" t="str">
        <f t="shared" si="4"/>
        <v/>
      </c>
    </row>
    <row r="291" spans="8:8">
      <c r="H291" t="str">
        <f t="shared" si="4"/>
        <v/>
      </c>
    </row>
    <row r="292" spans="8:8">
      <c r="H292" t="str">
        <f t="shared" si="4"/>
        <v/>
      </c>
    </row>
    <row r="293" spans="8:8">
      <c r="H293" t="str">
        <f t="shared" si="4"/>
        <v/>
      </c>
    </row>
    <row r="294" spans="8:8">
      <c r="H294" t="str">
        <f t="shared" si="4"/>
        <v/>
      </c>
    </row>
    <row r="295" spans="8:8">
      <c r="H295" t="str">
        <f t="shared" si="4"/>
        <v/>
      </c>
    </row>
    <row r="296" spans="8:8">
      <c r="H296" t="str">
        <f t="shared" si="4"/>
        <v/>
      </c>
    </row>
    <row r="297" spans="8:8">
      <c r="H297" t="str">
        <f t="shared" si="4"/>
        <v/>
      </c>
    </row>
    <row r="298" spans="8:8">
      <c r="H298" t="str">
        <f t="shared" si="4"/>
        <v/>
      </c>
    </row>
    <row r="299" spans="8:8">
      <c r="H299" t="str">
        <f t="shared" si="4"/>
        <v/>
      </c>
    </row>
    <row r="300" spans="8:8">
      <c r="H300" t="str">
        <f t="shared" si="4"/>
        <v/>
      </c>
    </row>
    <row r="301" spans="8:8">
      <c r="H301" t="str">
        <f t="shared" si="4"/>
        <v/>
      </c>
    </row>
    <row r="302" spans="8:8">
      <c r="H302" t="str">
        <f t="shared" si="4"/>
        <v/>
      </c>
    </row>
    <row r="303" spans="8:8">
      <c r="H303" t="str">
        <f t="shared" si="4"/>
        <v/>
      </c>
    </row>
    <row r="304" spans="8:8">
      <c r="H304" t="str">
        <f t="shared" si="4"/>
        <v/>
      </c>
    </row>
    <row r="305" spans="8:8">
      <c r="H305" t="str">
        <f t="shared" si="4"/>
        <v/>
      </c>
    </row>
    <row r="306" spans="8:8">
      <c r="H306" t="str">
        <f t="shared" si="4"/>
        <v/>
      </c>
    </row>
    <row r="307" spans="8:8">
      <c r="H307" t="str">
        <f t="shared" si="4"/>
        <v/>
      </c>
    </row>
    <row r="308" spans="8:8">
      <c r="H308" t="str">
        <f t="shared" si="4"/>
        <v/>
      </c>
    </row>
    <row r="309" spans="8:8">
      <c r="H309" t="str">
        <f t="shared" si="4"/>
        <v/>
      </c>
    </row>
    <row r="310" spans="8:8">
      <c r="H310" t="str">
        <f t="shared" si="4"/>
        <v/>
      </c>
    </row>
    <row r="311" spans="8:8">
      <c r="H311" t="str">
        <f t="shared" si="4"/>
        <v/>
      </c>
    </row>
    <row r="312" spans="8:8">
      <c r="H312" t="str">
        <f t="shared" si="4"/>
        <v/>
      </c>
    </row>
    <row r="313" spans="8:8">
      <c r="H313" t="str">
        <f t="shared" si="4"/>
        <v/>
      </c>
    </row>
    <row r="314" spans="8:8">
      <c r="H314" t="str">
        <f t="shared" si="4"/>
        <v/>
      </c>
    </row>
    <row r="315" spans="8:8">
      <c r="H315" t="str">
        <f t="shared" si="4"/>
        <v/>
      </c>
    </row>
    <row r="316" spans="8:8">
      <c r="H316" t="str">
        <f t="shared" si="4"/>
        <v/>
      </c>
    </row>
    <row r="317" spans="8:8">
      <c r="H317" t="str">
        <f t="shared" si="4"/>
        <v/>
      </c>
    </row>
    <row r="318" spans="8:8">
      <c r="H318" t="str">
        <f t="shared" si="4"/>
        <v/>
      </c>
    </row>
    <row r="319" spans="8:8">
      <c r="H319" t="str">
        <f t="shared" si="4"/>
        <v/>
      </c>
    </row>
    <row r="320" spans="8:8">
      <c r="H320" t="str">
        <f t="shared" si="4"/>
        <v/>
      </c>
    </row>
    <row r="321" spans="8:8">
      <c r="H321" t="str">
        <f t="shared" si="4"/>
        <v/>
      </c>
    </row>
    <row r="322" spans="8:8">
      <c r="H322" t="str">
        <f t="shared" si="4"/>
        <v/>
      </c>
    </row>
    <row r="323" spans="8:8">
      <c r="H323" t="str">
        <f t="shared" ref="H323:H386" si="5">IFERROR(IF(DATEDIF(F323,G323,"m")=0,"",DATEDIF(F323,G323,"m"))+1,"")</f>
        <v/>
      </c>
    </row>
    <row r="324" spans="8:8">
      <c r="H324" t="str">
        <f t="shared" si="5"/>
        <v/>
      </c>
    </row>
    <row r="325" spans="8:8">
      <c r="H325" t="str">
        <f t="shared" si="5"/>
        <v/>
      </c>
    </row>
    <row r="326" spans="8:8">
      <c r="H326" t="str">
        <f t="shared" si="5"/>
        <v/>
      </c>
    </row>
    <row r="327" spans="8:8">
      <c r="H327" t="str">
        <f t="shared" si="5"/>
        <v/>
      </c>
    </row>
    <row r="328" spans="8:8">
      <c r="H328" t="str">
        <f t="shared" si="5"/>
        <v/>
      </c>
    </row>
    <row r="329" spans="8:8">
      <c r="H329" t="str">
        <f t="shared" si="5"/>
        <v/>
      </c>
    </row>
    <row r="330" spans="8:8">
      <c r="H330" t="str">
        <f t="shared" si="5"/>
        <v/>
      </c>
    </row>
    <row r="331" spans="8:8">
      <c r="H331" t="str">
        <f t="shared" si="5"/>
        <v/>
      </c>
    </row>
    <row r="332" spans="8:8">
      <c r="H332" t="str">
        <f t="shared" si="5"/>
        <v/>
      </c>
    </row>
    <row r="333" spans="8:8">
      <c r="H333" t="str">
        <f t="shared" si="5"/>
        <v/>
      </c>
    </row>
    <row r="334" spans="8:8">
      <c r="H334" t="str">
        <f t="shared" si="5"/>
        <v/>
      </c>
    </row>
    <row r="335" spans="8:8">
      <c r="H335" t="str">
        <f t="shared" si="5"/>
        <v/>
      </c>
    </row>
    <row r="336" spans="8:8">
      <c r="H336" t="str">
        <f t="shared" si="5"/>
        <v/>
      </c>
    </row>
    <row r="337" spans="8:8">
      <c r="H337" t="str">
        <f t="shared" si="5"/>
        <v/>
      </c>
    </row>
    <row r="338" spans="8:8">
      <c r="H338" t="str">
        <f t="shared" si="5"/>
        <v/>
      </c>
    </row>
    <row r="339" spans="8:8">
      <c r="H339" t="str">
        <f t="shared" si="5"/>
        <v/>
      </c>
    </row>
    <row r="340" spans="8:8">
      <c r="H340" t="str">
        <f t="shared" si="5"/>
        <v/>
      </c>
    </row>
    <row r="341" spans="8:8">
      <c r="H341" t="str">
        <f t="shared" si="5"/>
        <v/>
      </c>
    </row>
    <row r="342" spans="8:8">
      <c r="H342" t="str">
        <f t="shared" si="5"/>
        <v/>
      </c>
    </row>
    <row r="343" spans="8:8">
      <c r="H343" t="str">
        <f t="shared" si="5"/>
        <v/>
      </c>
    </row>
    <row r="344" spans="8:8">
      <c r="H344" t="str">
        <f t="shared" si="5"/>
        <v/>
      </c>
    </row>
    <row r="345" spans="8:8">
      <c r="H345" t="str">
        <f t="shared" si="5"/>
        <v/>
      </c>
    </row>
    <row r="346" spans="8:8">
      <c r="H346" t="str">
        <f t="shared" si="5"/>
        <v/>
      </c>
    </row>
    <row r="347" spans="8:8">
      <c r="H347" t="str">
        <f t="shared" si="5"/>
        <v/>
      </c>
    </row>
    <row r="348" spans="8:8">
      <c r="H348" t="str">
        <f t="shared" si="5"/>
        <v/>
      </c>
    </row>
    <row r="349" spans="8:8">
      <c r="H349" t="str">
        <f t="shared" si="5"/>
        <v/>
      </c>
    </row>
    <row r="350" spans="8:8">
      <c r="H350" t="str">
        <f t="shared" si="5"/>
        <v/>
      </c>
    </row>
    <row r="351" spans="8:8">
      <c r="H351" t="str">
        <f t="shared" si="5"/>
        <v/>
      </c>
    </row>
    <row r="352" spans="8:8">
      <c r="H352" t="str">
        <f t="shared" si="5"/>
        <v/>
      </c>
    </row>
    <row r="353" spans="8:8">
      <c r="H353" t="str">
        <f t="shared" si="5"/>
        <v/>
      </c>
    </row>
    <row r="354" spans="8:8">
      <c r="H354" t="str">
        <f t="shared" si="5"/>
        <v/>
      </c>
    </row>
    <row r="355" spans="8:8">
      <c r="H355" t="str">
        <f t="shared" si="5"/>
        <v/>
      </c>
    </row>
    <row r="356" spans="8:8">
      <c r="H356" t="str">
        <f t="shared" si="5"/>
        <v/>
      </c>
    </row>
    <row r="357" spans="8:8">
      <c r="H357" t="str">
        <f t="shared" si="5"/>
        <v/>
      </c>
    </row>
    <row r="358" spans="8:8">
      <c r="H358" t="str">
        <f t="shared" si="5"/>
        <v/>
      </c>
    </row>
    <row r="359" spans="8:8">
      <c r="H359" t="str">
        <f t="shared" si="5"/>
        <v/>
      </c>
    </row>
    <row r="360" spans="8:8">
      <c r="H360" t="str">
        <f t="shared" si="5"/>
        <v/>
      </c>
    </row>
    <row r="361" spans="8:8">
      <c r="H361" t="str">
        <f t="shared" si="5"/>
        <v/>
      </c>
    </row>
    <row r="362" spans="8:8">
      <c r="H362" t="str">
        <f t="shared" si="5"/>
        <v/>
      </c>
    </row>
    <row r="363" spans="8:8">
      <c r="H363" t="str">
        <f t="shared" si="5"/>
        <v/>
      </c>
    </row>
    <row r="364" spans="8:8">
      <c r="H364" t="str">
        <f t="shared" si="5"/>
        <v/>
      </c>
    </row>
    <row r="365" spans="8:8">
      <c r="H365" t="str">
        <f t="shared" si="5"/>
        <v/>
      </c>
    </row>
    <row r="366" spans="8:8">
      <c r="H366" t="str">
        <f t="shared" si="5"/>
        <v/>
      </c>
    </row>
    <row r="367" spans="8:8">
      <c r="H367" t="str">
        <f t="shared" si="5"/>
        <v/>
      </c>
    </row>
    <row r="368" spans="8:8">
      <c r="H368" t="str">
        <f t="shared" si="5"/>
        <v/>
      </c>
    </row>
    <row r="369" spans="8:8">
      <c r="H369" t="str">
        <f t="shared" si="5"/>
        <v/>
      </c>
    </row>
    <row r="370" spans="8:8">
      <c r="H370" t="str">
        <f t="shared" si="5"/>
        <v/>
      </c>
    </row>
    <row r="371" spans="8:8">
      <c r="H371" t="str">
        <f t="shared" si="5"/>
        <v/>
      </c>
    </row>
    <row r="372" spans="8:8">
      <c r="H372" t="str">
        <f t="shared" si="5"/>
        <v/>
      </c>
    </row>
    <row r="373" spans="8:8">
      <c r="H373" t="str">
        <f t="shared" si="5"/>
        <v/>
      </c>
    </row>
    <row r="374" spans="8:8">
      <c r="H374" t="str">
        <f t="shared" si="5"/>
        <v/>
      </c>
    </row>
    <row r="375" spans="8:8">
      <c r="H375" t="str">
        <f t="shared" si="5"/>
        <v/>
      </c>
    </row>
    <row r="376" spans="8:8">
      <c r="H376" t="str">
        <f t="shared" si="5"/>
        <v/>
      </c>
    </row>
    <row r="377" spans="8:8">
      <c r="H377" t="str">
        <f t="shared" si="5"/>
        <v/>
      </c>
    </row>
    <row r="378" spans="8:8">
      <c r="H378" t="str">
        <f t="shared" si="5"/>
        <v/>
      </c>
    </row>
    <row r="379" spans="8:8">
      <c r="H379" t="str">
        <f t="shared" si="5"/>
        <v/>
      </c>
    </row>
    <row r="380" spans="8:8">
      <c r="H380" t="str">
        <f t="shared" si="5"/>
        <v/>
      </c>
    </row>
    <row r="381" spans="8:8">
      <c r="H381" t="str">
        <f t="shared" si="5"/>
        <v/>
      </c>
    </row>
    <row r="382" spans="8:8">
      <c r="H382" t="str">
        <f t="shared" si="5"/>
        <v/>
      </c>
    </row>
    <row r="383" spans="8:8">
      <c r="H383" t="str">
        <f t="shared" si="5"/>
        <v/>
      </c>
    </row>
    <row r="384" spans="8:8">
      <c r="H384" t="str">
        <f t="shared" si="5"/>
        <v/>
      </c>
    </row>
    <row r="385" spans="8:8">
      <c r="H385" t="str">
        <f t="shared" si="5"/>
        <v/>
      </c>
    </row>
    <row r="386" spans="8:8">
      <c r="H386" t="str">
        <f t="shared" si="5"/>
        <v/>
      </c>
    </row>
    <row r="387" spans="8:8">
      <c r="H387" t="str">
        <f t="shared" ref="H387:H450" si="6">IFERROR(IF(DATEDIF(F387,G387,"m")=0,"",DATEDIF(F387,G387,"m"))+1,"")</f>
        <v/>
      </c>
    </row>
    <row r="388" spans="8:8">
      <c r="H388" t="str">
        <f t="shared" si="6"/>
        <v/>
      </c>
    </row>
    <row r="389" spans="8:8">
      <c r="H389" t="str">
        <f t="shared" si="6"/>
        <v/>
      </c>
    </row>
    <row r="390" spans="8:8">
      <c r="H390" t="str">
        <f t="shared" si="6"/>
        <v/>
      </c>
    </row>
    <row r="391" spans="8:8">
      <c r="H391" t="str">
        <f t="shared" si="6"/>
        <v/>
      </c>
    </row>
    <row r="392" spans="8:8">
      <c r="H392" t="str">
        <f t="shared" si="6"/>
        <v/>
      </c>
    </row>
    <row r="393" spans="8:8">
      <c r="H393" t="str">
        <f t="shared" si="6"/>
        <v/>
      </c>
    </row>
    <row r="394" spans="8:8">
      <c r="H394" t="str">
        <f t="shared" si="6"/>
        <v/>
      </c>
    </row>
    <row r="395" spans="8:8">
      <c r="H395" t="str">
        <f t="shared" si="6"/>
        <v/>
      </c>
    </row>
    <row r="396" spans="8:8">
      <c r="H396" t="str">
        <f t="shared" si="6"/>
        <v/>
      </c>
    </row>
    <row r="397" spans="8:8">
      <c r="H397" t="str">
        <f t="shared" si="6"/>
        <v/>
      </c>
    </row>
    <row r="398" spans="8:8">
      <c r="H398" t="str">
        <f t="shared" si="6"/>
        <v/>
      </c>
    </row>
    <row r="399" spans="8:8">
      <c r="H399" t="str">
        <f t="shared" si="6"/>
        <v/>
      </c>
    </row>
    <row r="400" spans="8:8">
      <c r="H400" t="str">
        <f t="shared" si="6"/>
        <v/>
      </c>
    </row>
    <row r="401" spans="8:8">
      <c r="H401" t="str">
        <f t="shared" si="6"/>
        <v/>
      </c>
    </row>
    <row r="402" spans="8:8">
      <c r="H402" t="str">
        <f t="shared" si="6"/>
        <v/>
      </c>
    </row>
    <row r="403" spans="8:8">
      <c r="H403" t="str">
        <f t="shared" si="6"/>
        <v/>
      </c>
    </row>
    <row r="404" spans="8:8">
      <c r="H404" t="str">
        <f t="shared" si="6"/>
        <v/>
      </c>
    </row>
    <row r="405" spans="8:8">
      <c r="H405" t="str">
        <f t="shared" si="6"/>
        <v/>
      </c>
    </row>
    <row r="406" spans="8:8">
      <c r="H406" t="str">
        <f t="shared" si="6"/>
        <v/>
      </c>
    </row>
    <row r="407" spans="8:8">
      <c r="H407" t="str">
        <f t="shared" si="6"/>
        <v/>
      </c>
    </row>
    <row r="408" spans="8:8">
      <c r="H408" t="str">
        <f t="shared" si="6"/>
        <v/>
      </c>
    </row>
    <row r="409" spans="8:8">
      <c r="H409" t="str">
        <f t="shared" si="6"/>
        <v/>
      </c>
    </row>
    <row r="410" spans="8:8">
      <c r="H410" t="str">
        <f t="shared" si="6"/>
        <v/>
      </c>
    </row>
    <row r="411" spans="8:8">
      <c r="H411" t="str">
        <f t="shared" si="6"/>
        <v/>
      </c>
    </row>
    <row r="412" spans="8:8">
      <c r="H412" t="str">
        <f t="shared" si="6"/>
        <v/>
      </c>
    </row>
    <row r="413" spans="8:8">
      <c r="H413" t="str">
        <f t="shared" si="6"/>
        <v/>
      </c>
    </row>
    <row r="414" spans="8:8">
      <c r="H414" t="str">
        <f t="shared" si="6"/>
        <v/>
      </c>
    </row>
    <row r="415" spans="8:8">
      <c r="H415" t="str">
        <f t="shared" si="6"/>
        <v/>
      </c>
    </row>
    <row r="416" spans="8:8">
      <c r="H416" t="str">
        <f t="shared" si="6"/>
        <v/>
      </c>
    </row>
    <row r="417" spans="8:8">
      <c r="H417" t="str">
        <f t="shared" si="6"/>
        <v/>
      </c>
    </row>
    <row r="418" spans="8:8">
      <c r="H418" t="str">
        <f t="shared" si="6"/>
        <v/>
      </c>
    </row>
    <row r="419" spans="8:8">
      <c r="H419" t="str">
        <f t="shared" si="6"/>
        <v/>
      </c>
    </row>
    <row r="420" spans="8:8">
      <c r="H420" t="str">
        <f t="shared" si="6"/>
        <v/>
      </c>
    </row>
    <row r="421" spans="8:8">
      <c r="H421" t="str">
        <f t="shared" si="6"/>
        <v/>
      </c>
    </row>
    <row r="422" spans="8:8">
      <c r="H422" t="str">
        <f t="shared" si="6"/>
        <v/>
      </c>
    </row>
    <row r="423" spans="8:8">
      <c r="H423" t="str">
        <f t="shared" si="6"/>
        <v/>
      </c>
    </row>
    <row r="424" spans="8:8">
      <c r="H424" t="str">
        <f t="shared" si="6"/>
        <v/>
      </c>
    </row>
    <row r="425" spans="8:8">
      <c r="H425" t="str">
        <f t="shared" si="6"/>
        <v/>
      </c>
    </row>
    <row r="426" spans="8:8">
      <c r="H426" t="str">
        <f t="shared" si="6"/>
        <v/>
      </c>
    </row>
    <row r="427" spans="8:8">
      <c r="H427" t="str">
        <f t="shared" si="6"/>
        <v/>
      </c>
    </row>
    <row r="428" spans="8:8">
      <c r="H428" t="str">
        <f t="shared" si="6"/>
        <v/>
      </c>
    </row>
    <row r="429" spans="8:8">
      <c r="H429" t="str">
        <f t="shared" si="6"/>
        <v/>
      </c>
    </row>
    <row r="430" spans="8:8">
      <c r="H430" t="str">
        <f t="shared" si="6"/>
        <v/>
      </c>
    </row>
    <row r="431" spans="8:8">
      <c r="H431" t="str">
        <f t="shared" si="6"/>
        <v/>
      </c>
    </row>
    <row r="432" spans="8:8">
      <c r="H432" t="str">
        <f t="shared" si="6"/>
        <v/>
      </c>
    </row>
    <row r="433" spans="8:8">
      <c r="H433" t="str">
        <f t="shared" si="6"/>
        <v/>
      </c>
    </row>
    <row r="434" spans="8:8">
      <c r="H434" t="str">
        <f t="shared" si="6"/>
        <v/>
      </c>
    </row>
    <row r="435" spans="8:8">
      <c r="H435" t="str">
        <f t="shared" si="6"/>
        <v/>
      </c>
    </row>
    <row r="436" spans="8:8">
      <c r="H436" t="str">
        <f t="shared" si="6"/>
        <v/>
      </c>
    </row>
    <row r="437" spans="8:8">
      <c r="H437" t="str">
        <f t="shared" si="6"/>
        <v/>
      </c>
    </row>
    <row r="438" spans="8:8">
      <c r="H438" t="str">
        <f t="shared" si="6"/>
        <v/>
      </c>
    </row>
    <row r="439" spans="8:8">
      <c r="H439" t="str">
        <f t="shared" si="6"/>
        <v/>
      </c>
    </row>
    <row r="440" spans="8:8">
      <c r="H440" t="str">
        <f t="shared" si="6"/>
        <v/>
      </c>
    </row>
    <row r="441" spans="8:8">
      <c r="H441" t="str">
        <f t="shared" si="6"/>
        <v/>
      </c>
    </row>
    <row r="442" spans="8:8">
      <c r="H442" t="str">
        <f t="shared" si="6"/>
        <v/>
      </c>
    </row>
    <row r="443" spans="8:8">
      <c r="H443" t="str">
        <f t="shared" si="6"/>
        <v/>
      </c>
    </row>
    <row r="444" spans="8:8">
      <c r="H444" t="str">
        <f t="shared" si="6"/>
        <v/>
      </c>
    </row>
    <row r="445" spans="8:8">
      <c r="H445" t="str">
        <f t="shared" si="6"/>
        <v/>
      </c>
    </row>
    <row r="446" spans="8:8">
      <c r="H446" t="str">
        <f t="shared" si="6"/>
        <v/>
      </c>
    </row>
    <row r="447" spans="8:8">
      <c r="H447" t="str">
        <f t="shared" si="6"/>
        <v/>
      </c>
    </row>
    <row r="448" spans="8:8">
      <c r="H448" t="str">
        <f t="shared" si="6"/>
        <v/>
      </c>
    </row>
    <row r="449" spans="8:8">
      <c r="H449" t="str">
        <f t="shared" si="6"/>
        <v/>
      </c>
    </row>
    <row r="450" spans="8:8">
      <c r="H450" t="str">
        <f t="shared" si="6"/>
        <v/>
      </c>
    </row>
    <row r="451" spans="8:8">
      <c r="H451" t="str">
        <f t="shared" ref="H451:H514" si="7">IFERROR(IF(DATEDIF(F451,G451,"m")=0,"",DATEDIF(F451,G451,"m"))+1,"")</f>
        <v/>
      </c>
    </row>
    <row r="452" spans="8:8">
      <c r="H452" t="str">
        <f t="shared" si="7"/>
        <v/>
      </c>
    </row>
    <row r="453" spans="8:8">
      <c r="H453" t="str">
        <f t="shared" si="7"/>
        <v/>
      </c>
    </row>
    <row r="454" spans="8:8">
      <c r="H454" t="str">
        <f t="shared" si="7"/>
        <v/>
      </c>
    </row>
    <row r="455" spans="8:8">
      <c r="H455" t="str">
        <f t="shared" si="7"/>
        <v/>
      </c>
    </row>
    <row r="456" spans="8:8">
      <c r="H456" t="str">
        <f t="shared" si="7"/>
        <v/>
      </c>
    </row>
    <row r="457" spans="8:8">
      <c r="H457" t="str">
        <f t="shared" si="7"/>
        <v/>
      </c>
    </row>
    <row r="458" spans="8:8">
      <c r="H458" t="str">
        <f t="shared" si="7"/>
        <v/>
      </c>
    </row>
    <row r="459" spans="8:8">
      <c r="H459" t="str">
        <f t="shared" si="7"/>
        <v/>
      </c>
    </row>
    <row r="460" spans="8:8">
      <c r="H460" t="str">
        <f t="shared" si="7"/>
        <v/>
      </c>
    </row>
    <row r="461" spans="8:8">
      <c r="H461" t="str">
        <f t="shared" si="7"/>
        <v/>
      </c>
    </row>
    <row r="462" spans="8:8">
      <c r="H462" t="str">
        <f t="shared" si="7"/>
        <v/>
      </c>
    </row>
    <row r="463" spans="8:8">
      <c r="H463" t="str">
        <f t="shared" si="7"/>
        <v/>
      </c>
    </row>
    <row r="464" spans="8:8">
      <c r="H464" t="str">
        <f t="shared" si="7"/>
        <v/>
      </c>
    </row>
    <row r="465" spans="8:8">
      <c r="H465" t="str">
        <f t="shared" si="7"/>
        <v/>
      </c>
    </row>
    <row r="466" spans="8:8">
      <c r="H466" t="str">
        <f t="shared" si="7"/>
        <v/>
      </c>
    </row>
    <row r="467" spans="8:8">
      <c r="H467" t="str">
        <f t="shared" si="7"/>
        <v/>
      </c>
    </row>
    <row r="468" spans="8:8">
      <c r="H468" t="str">
        <f t="shared" si="7"/>
        <v/>
      </c>
    </row>
    <row r="469" spans="8:8">
      <c r="H469" t="str">
        <f t="shared" si="7"/>
        <v/>
      </c>
    </row>
    <row r="470" spans="8:8">
      <c r="H470" t="str">
        <f t="shared" si="7"/>
        <v/>
      </c>
    </row>
    <row r="471" spans="8:8">
      <c r="H471" t="str">
        <f t="shared" si="7"/>
        <v/>
      </c>
    </row>
    <row r="472" spans="8:8">
      <c r="H472" t="str">
        <f t="shared" si="7"/>
        <v/>
      </c>
    </row>
    <row r="473" spans="8:8">
      <c r="H473" t="str">
        <f t="shared" si="7"/>
        <v/>
      </c>
    </row>
    <row r="474" spans="8:8">
      <c r="H474" t="str">
        <f t="shared" si="7"/>
        <v/>
      </c>
    </row>
    <row r="475" spans="8:8">
      <c r="H475" t="str">
        <f t="shared" si="7"/>
        <v/>
      </c>
    </row>
    <row r="476" spans="8:8">
      <c r="H476" t="str">
        <f t="shared" si="7"/>
        <v/>
      </c>
    </row>
    <row r="477" spans="8:8">
      <c r="H477" t="str">
        <f t="shared" si="7"/>
        <v/>
      </c>
    </row>
    <row r="478" spans="8:8">
      <c r="H478" t="str">
        <f t="shared" si="7"/>
        <v/>
      </c>
    </row>
    <row r="479" spans="8:8">
      <c r="H479" t="str">
        <f t="shared" si="7"/>
        <v/>
      </c>
    </row>
    <row r="480" spans="8:8">
      <c r="H480" t="str">
        <f t="shared" si="7"/>
        <v/>
      </c>
    </row>
    <row r="481" spans="8:8">
      <c r="H481" t="str">
        <f t="shared" si="7"/>
        <v/>
      </c>
    </row>
    <row r="482" spans="8:8">
      <c r="H482" t="str">
        <f t="shared" si="7"/>
        <v/>
      </c>
    </row>
    <row r="483" spans="8:8">
      <c r="H483" t="str">
        <f t="shared" si="7"/>
        <v/>
      </c>
    </row>
    <row r="484" spans="8:8">
      <c r="H484" t="str">
        <f t="shared" si="7"/>
        <v/>
      </c>
    </row>
    <row r="485" spans="8:8">
      <c r="H485" t="str">
        <f t="shared" si="7"/>
        <v/>
      </c>
    </row>
    <row r="486" spans="8:8">
      <c r="H486" t="str">
        <f t="shared" si="7"/>
        <v/>
      </c>
    </row>
    <row r="487" spans="8:8">
      <c r="H487" t="str">
        <f t="shared" si="7"/>
        <v/>
      </c>
    </row>
    <row r="488" spans="8:8">
      <c r="H488" t="str">
        <f t="shared" si="7"/>
        <v/>
      </c>
    </row>
    <row r="489" spans="8:8">
      <c r="H489" t="str">
        <f t="shared" si="7"/>
        <v/>
      </c>
    </row>
    <row r="490" spans="8:8">
      <c r="H490" t="str">
        <f t="shared" si="7"/>
        <v/>
      </c>
    </row>
    <row r="491" spans="8:8">
      <c r="H491" t="str">
        <f t="shared" si="7"/>
        <v/>
      </c>
    </row>
    <row r="492" spans="8:8">
      <c r="H492" t="str">
        <f t="shared" si="7"/>
        <v/>
      </c>
    </row>
    <row r="493" spans="8:8">
      <c r="H493" t="str">
        <f t="shared" si="7"/>
        <v/>
      </c>
    </row>
    <row r="494" spans="8:8">
      <c r="H494" t="str">
        <f t="shared" si="7"/>
        <v/>
      </c>
    </row>
    <row r="495" spans="8:8">
      <c r="H495" t="str">
        <f t="shared" si="7"/>
        <v/>
      </c>
    </row>
    <row r="496" spans="8:8">
      <c r="H496" t="str">
        <f t="shared" si="7"/>
        <v/>
      </c>
    </row>
    <row r="497" spans="8:8">
      <c r="H497" t="str">
        <f t="shared" si="7"/>
        <v/>
      </c>
    </row>
    <row r="498" spans="8:8">
      <c r="H498" t="str">
        <f t="shared" si="7"/>
        <v/>
      </c>
    </row>
    <row r="499" spans="8:8">
      <c r="H499" t="str">
        <f t="shared" si="7"/>
        <v/>
      </c>
    </row>
    <row r="500" spans="8:8">
      <c r="H500" t="str">
        <f t="shared" si="7"/>
        <v/>
      </c>
    </row>
    <row r="501" spans="8:8">
      <c r="H501" t="str">
        <f t="shared" si="7"/>
        <v/>
      </c>
    </row>
    <row r="502" spans="8:8">
      <c r="H502" t="str">
        <f t="shared" si="7"/>
        <v/>
      </c>
    </row>
    <row r="503" spans="8:8">
      <c r="H503" t="str">
        <f t="shared" si="7"/>
        <v/>
      </c>
    </row>
    <row r="504" spans="8:8">
      <c r="H504" t="str">
        <f t="shared" si="7"/>
        <v/>
      </c>
    </row>
    <row r="505" spans="8:8">
      <c r="H505" t="str">
        <f t="shared" si="7"/>
        <v/>
      </c>
    </row>
    <row r="506" spans="8:8">
      <c r="H506" t="str">
        <f t="shared" si="7"/>
        <v/>
      </c>
    </row>
    <row r="507" spans="8:8">
      <c r="H507" t="str">
        <f t="shared" si="7"/>
        <v/>
      </c>
    </row>
    <row r="508" spans="8:8">
      <c r="H508" t="str">
        <f t="shared" si="7"/>
        <v/>
      </c>
    </row>
    <row r="509" spans="8:8">
      <c r="H509" t="str">
        <f t="shared" si="7"/>
        <v/>
      </c>
    </row>
    <row r="510" spans="8:8">
      <c r="H510" t="str">
        <f t="shared" si="7"/>
        <v/>
      </c>
    </row>
    <row r="511" spans="8:8">
      <c r="H511" t="str">
        <f t="shared" si="7"/>
        <v/>
      </c>
    </row>
    <row r="512" spans="8:8">
      <c r="H512" t="str">
        <f t="shared" si="7"/>
        <v/>
      </c>
    </row>
    <row r="513" spans="8:8">
      <c r="H513" t="str">
        <f t="shared" si="7"/>
        <v/>
      </c>
    </row>
    <row r="514" spans="8:8">
      <c r="H514" t="str">
        <f t="shared" si="7"/>
        <v/>
      </c>
    </row>
    <row r="515" spans="8:8">
      <c r="H515" t="str">
        <f t="shared" ref="H515:H578" si="8">IFERROR(IF(DATEDIF(F515,G515,"m")=0,"",DATEDIF(F515,G515,"m"))+1,"")</f>
        <v/>
      </c>
    </row>
    <row r="516" spans="8:8">
      <c r="H516" t="str">
        <f t="shared" si="8"/>
        <v/>
      </c>
    </row>
    <row r="517" spans="8:8">
      <c r="H517" t="str">
        <f t="shared" si="8"/>
        <v/>
      </c>
    </row>
    <row r="518" spans="8:8">
      <c r="H518" t="str">
        <f t="shared" si="8"/>
        <v/>
      </c>
    </row>
    <row r="519" spans="8:8">
      <c r="H519" t="str">
        <f t="shared" si="8"/>
        <v/>
      </c>
    </row>
    <row r="520" spans="8:8">
      <c r="H520" t="str">
        <f t="shared" si="8"/>
        <v/>
      </c>
    </row>
    <row r="521" spans="8:8">
      <c r="H521" t="str">
        <f t="shared" si="8"/>
        <v/>
      </c>
    </row>
    <row r="522" spans="8:8">
      <c r="H522" t="str">
        <f t="shared" si="8"/>
        <v/>
      </c>
    </row>
    <row r="523" spans="8:8">
      <c r="H523" t="str">
        <f t="shared" si="8"/>
        <v/>
      </c>
    </row>
    <row r="524" spans="8:8">
      <c r="H524" t="str">
        <f t="shared" si="8"/>
        <v/>
      </c>
    </row>
    <row r="525" spans="8:8">
      <c r="H525" t="str">
        <f t="shared" si="8"/>
        <v/>
      </c>
    </row>
    <row r="526" spans="8:8">
      <c r="H526" t="str">
        <f t="shared" si="8"/>
        <v/>
      </c>
    </row>
    <row r="527" spans="8:8">
      <c r="H527" t="str">
        <f t="shared" si="8"/>
        <v/>
      </c>
    </row>
    <row r="528" spans="8:8">
      <c r="H528" t="str">
        <f t="shared" si="8"/>
        <v/>
      </c>
    </row>
    <row r="529" spans="8:8">
      <c r="H529" t="str">
        <f t="shared" si="8"/>
        <v/>
      </c>
    </row>
    <row r="530" spans="8:8">
      <c r="H530" t="str">
        <f t="shared" si="8"/>
        <v/>
      </c>
    </row>
    <row r="531" spans="8:8">
      <c r="H531" t="str">
        <f t="shared" si="8"/>
        <v/>
      </c>
    </row>
    <row r="532" spans="8:8">
      <c r="H532" t="str">
        <f t="shared" si="8"/>
        <v/>
      </c>
    </row>
    <row r="533" spans="8:8">
      <c r="H533" t="str">
        <f t="shared" si="8"/>
        <v/>
      </c>
    </row>
    <row r="534" spans="8:8">
      <c r="H534" t="str">
        <f t="shared" si="8"/>
        <v/>
      </c>
    </row>
    <row r="535" spans="8:8">
      <c r="H535" t="str">
        <f t="shared" si="8"/>
        <v/>
      </c>
    </row>
    <row r="536" spans="8:8">
      <c r="H536" t="str">
        <f t="shared" si="8"/>
        <v/>
      </c>
    </row>
    <row r="537" spans="8:8">
      <c r="H537" t="str">
        <f t="shared" si="8"/>
        <v/>
      </c>
    </row>
    <row r="538" spans="8:8">
      <c r="H538" t="str">
        <f t="shared" si="8"/>
        <v/>
      </c>
    </row>
    <row r="539" spans="8:8">
      <c r="H539" t="str">
        <f t="shared" si="8"/>
        <v/>
      </c>
    </row>
    <row r="540" spans="8:8">
      <c r="H540" t="str">
        <f t="shared" si="8"/>
        <v/>
      </c>
    </row>
    <row r="541" spans="8:8">
      <c r="H541" t="str">
        <f t="shared" si="8"/>
        <v/>
      </c>
    </row>
    <row r="542" spans="8:8">
      <c r="H542" t="str">
        <f t="shared" si="8"/>
        <v/>
      </c>
    </row>
    <row r="543" spans="8:8">
      <c r="H543" t="str">
        <f t="shared" si="8"/>
        <v/>
      </c>
    </row>
    <row r="544" spans="8:8">
      <c r="H544" t="str">
        <f t="shared" si="8"/>
        <v/>
      </c>
    </row>
    <row r="545" spans="8:8">
      <c r="H545" t="str">
        <f t="shared" si="8"/>
        <v/>
      </c>
    </row>
    <row r="546" spans="8:8">
      <c r="H546" t="str">
        <f t="shared" si="8"/>
        <v/>
      </c>
    </row>
    <row r="547" spans="8:8">
      <c r="H547" t="str">
        <f t="shared" si="8"/>
        <v/>
      </c>
    </row>
    <row r="548" spans="8:8">
      <c r="H548" t="str">
        <f t="shared" si="8"/>
        <v/>
      </c>
    </row>
    <row r="549" spans="8:8">
      <c r="H549" t="str">
        <f t="shared" si="8"/>
        <v/>
      </c>
    </row>
    <row r="550" spans="8:8">
      <c r="H550" t="str">
        <f t="shared" si="8"/>
        <v/>
      </c>
    </row>
    <row r="551" spans="8:8">
      <c r="H551" t="str">
        <f t="shared" si="8"/>
        <v/>
      </c>
    </row>
    <row r="552" spans="8:8">
      <c r="H552" t="str">
        <f t="shared" si="8"/>
        <v/>
      </c>
    </row>
    <row r="553" spans="8:8">
      <c r="H553" t="str">
        <f t="shared" si="8"/>
        <v/>
      </c>
    </row>
    <row r="554" spans="8:8">
      <c r="H554" t="str">
        <f t="shared" si="8"/>
        <v/>
      </c>
    </row>
    <row r="555" spans="8:8">
      <c r="H555" t="str">
        <f t="shared" si="8"/>
        <v/>
      </c>
    </row>
    <row r="556" spans="8:8">
      <c r="H556" t="str">
        <f t="shared" si="8"/>
        <v/>
      </c>
    </row>
    <row r="557" spans="8:8">
      <c r="H557" t="str">
        <f t="shared" si="8"/>
        <v/>
      </c>
    </row>
    <row r="558" spans="8:8">
      <c r="H558" t="str">
        <f t="shared" si="8"/>
        <v/>
      </c>
    </row>
    <row r="559" spans="8:8">
      <c r="H559" t="str">
        <f t="shared" si="8"/>
        <v/>
      </c>
    </row>
    <row r="560" spans="8:8">
      <c r="H560" t="str">
        <f t="shared" si="8"/>
        <v/>
      </c>
    </row>
    <row r="561" spans="8:8">
      <c r="H561" t="str">
        <f t="shared" si="8"/>
        <v/>
      </c>
    </row>
    <row r="562" spans="8:8">
      <c r="H562" t="str">
        <f t="shared" si="8"/>
        <v/>
      </c>
    </row>
    <row r="563" spans="8:8">
      <c r="H563" t="str">
        <f t="shared" si="8"/>
        <v/>
      </c>
    </row>
    <row r="564" spans="8:8">
      <c r="H564" t="str">
        <f t="shared" si="8"/>
        <v/>
      </c>
    </row>
    <row r="565" spans="8:8">
      <c r="H565" t="str">
        <f t="shared" si="8"/>
        <v/>
      </c>
    </row>
    <row r="566" spans="8:8">
      <c r="H566" t="str">
        <f t="shared" si="8"/>
        <v/>
      </c>
    </row>
    <row r="567" spans="8:8">
      <c r="H567" t="str">
        <f t="shared" si="8"/>
        <v/>
      </c>
    </row>
    <row r="568" spans="8:8">
      <c r="H568" t="str">
        <f t="shared" si="8"/>
        <v/>
      </c>
    </row>
    <row r="569" spans="8:8">
      <c r="H569" t="str">
        <f t="shared" si="8"/>
        <v/>
      </c>
    </row>
    <row r="570" spans="8:8">
      <c r="H570" t="str">
        <f t="shared" si="8"/>
        <v/>
      </c>
    </row>
    <row r="571" spans="8:8">
      <c r="H571" t="str">
        <f t="shared" si="8"/>
        <v/>
      </c>
    </row>
    <row r="572" spans="8:8">
      <c r="H572" t="str">
        <f t="shared" si="8"/>
        <v/>
      </c>
    </row>
    <row r="573" spans="8:8">
      <c r="H573" t="str">
        <f t="shared" si="8"/>
        <v/>
      </c>
    </row>
    <row r="574" spans="8:8">
      <c r="H574" t="str">
        <f t="shared" si="8"/>
        <v/>
      </c>
    </row>
    <row r="575" spans="8:8">
      <c r="H575" t="str">
        <f t="shared" si="8"/>
        <v/>
      </c>
    </row>
    <row r="576" spans="8:8">
      <c r="H576" t="str">
        <f t="shared" si="8"/>
        <v/>
      </c>
    </row>
    <row r="577" spans="8:8">
      <c r="H577" t="str">
        <f t="shared" si="8"/>
        <v/>
      </c>
    </row>
    <row r="578" spans="8:8">
      <c r="H578" t="str">
        <f t="shared" si="8"/>
        <v/>
      </c>
    </row>
    <row r="579" spans="8:8">
      <c r="H579" t="str">
        <f t="shared" ref="H579:H642" si="9">IFERROR(IF(DATEDIF(F579,G579,"m")=0,"",DATEDIF(F579,G579,"m"))+1,"")</f>
        <v/>
      </c>
    </row>
    <row r="580" spans="8:8">
      <c r="H580" t="str">
        <f t="shared" si="9"/>
        <v/>
      </c>
    </row>
    <row r="581" spans="8:8">
      <c r="H581" t="str">
        <f t="shared" si="9"/>
        <v/>
      </c>
    </row>
    <row r="582" spans="8:8">
      <c r="H582" t="str">
        <f t="shared" si="9"/>
        <v/>
      </c>
    </row>
    <row r="583" spans="8:8">
      <c r="H583" t="str">
        <f t="shared" si="9"/>
        <v/>
      </c>
    </row>
    <row r="584" spans="8:8">
      <c r="H584" t="str">
        <f t="shared" si="9"/>
        <v/>
      </c>
    </row>
    <row r="585" spans="8:8">
      <c r="H585" t="str">
        <f t="shared" si="9"/>
        <v/>
      </c>
    </row>
    <row r="586" spans="8:8">
      <c r="H586" t="str">
        <f t="shared" si="9"/>
        <v/>
      </c>
    </row>
    <row r="587" spans="8:8">
      <c r="H587" t="str">
        <f t="shared" si="9"/>
        <v/>
      </c>
    </row>
    <row r="588" spans="8:8">
      <c r="H588" t="str">
        <f t="shared" si="9"/>
        <v/>
      </c>
    </row>
    <row r="589" spans="8:8">
      <c r="H589" t="str">
        <f t="shared" si="9"/>
        <v/>
      </c>
    </row>
    <row r="590" spans="8:8">
      <c r="H590" t="str">
        <f t="shared" si="9"/>
        <v/>
      </c>
    </row>
    <row r="591" spans="8:8">
      <c r="H591" t="str">
        <f t="shared" si="9"/>
        <v/>
      </c>
    </row>
    <row r="592" spans="8:8">
      <c r="H592" t="str">
        <f t="shared" si="9"/>
        <v/>
      </c>
    </row>
    <row r="593" spans="8:8">
      <c r="H593" t="str">
        <f t="shared" si="9"/>
        <v/>
      </c>
    </row>
    <row r="594" spans="8:8">
      <c r="H594" t="str">
        <f t="shared" si="9"/>
        <v/>
      </c>
    </row>
    <row r="595" spans="8:8">
      <c r="H595" t="str">
        <f t="shared" si="9"/>
        <v/>
      </c>
    </row>
    <row r="596" spans="8:8">
      <c r="H596" t="str">
        <f t="shared" si="9"/>
        <v/>
      </c>
    </row>
    <row r="597" spans="8:8">
      <c r="H597" t="str">
        <f t="shared" si="9"/>
        <v/>
      </c>
    </row>
    <row r="598" spans="8:8">
      <c r="H598" t="str">
        <f t="shared" si="9"/>
        <v/>
      </c>
    </row>
    <row r="599" spans="8:8">
      <c r="H599" t="str">
        <f t="shared" si="9"/>
        <v/>
      </c>
    </row>
    <row r="600" spans="8:8">
      <c r="H600" t="str">
        <f t="shared" si="9"/>
        <v/>
      </c>
    </row>
    <row r="601" spans="8:8">
      <c r="H601" t="str">
        <f t="shared" si="9"/>
        <v/>
      </c>
    </row>
    <row r="602" spans="8:8">
      <c r="H602" t="str">
        <f t="shared" si="9"/>
        <v/>
      </c>
    </row>
    <row r="603" spans="8:8">
      <c r="H603" t="str">
        <f t="shared" si="9"/>
        <v/>
      </c>
    </row>
    <row r="604" spans="8:8">
      <c r="H604" t="str">
        <f t="shared" si="9"/>
        <v/>
      </c>
    </row>
    <row r="605" spans="8:8">
      <c r="H605" t="str">
        <f t="shared" si="9"/>
        <v/>
      </c>
    </row>
    <row r="606" spans="8:8">
      <c r="H606" t="str">
        <f t="shared" si="9"/>
        <v/>
      </c>
    </row>
    <row r="607" spans="8:8">
      <c r="H607" t="str">
        <f t="shared" si="9"/>
        <v/>
      </c>
    </row>
    <row r="608" spans="8:8">
      <c r="H608" t="str">
        <f t="shared" si="9"/>
        <v/>
      </c>
    </row>
    <row r="609" spans="8:8">
      <c r="H609" t="str">
        <f t="shared" si="9"/>
        <v/>
      </c>
    </row>
    <row r="610" spans="8:8">
      <c r="H610" t="str">
        <f t="shared" si="9"/>
        <v/>
      </c>
    </row>
    <row r="611" spans="8:8">
      <c r="H611" t="str">
        <f t="shared" si="9"/>
        <v/>
      </c>
    </row>
    <row r="612" spans="8:8">
      <c r="H612" t="str">
        <f t="shared" si="9"/>
        <v/>
      </c>
    </row>
    <row r="613" spans="8:8">
      <c r="H613" t="str">
        <f t="shared" si="9"/>
        <v/>
      </c>
    </row>
    <row r="614" spans="8:8">
      <c r="H614" t="str">
        <f t="shared" si="9"/>
        <v/>
      </c>
    </row>
    <row r="615" spans="8:8">
      <c r="H615" t="str">
        <f t="shared" si="9"/>
        <v/>
      </c>
    </row>
    <row r="616" spans="8:8">
      <c r="H616" t="str">
        <f t="shared" si="9"/>
        <v/>
      </c>
    </row>
    <row r="617" spans="8:8">
      <c r="H617" t="str">
        <f t="shared" si="9"/>
        <v/>
      </c>
    </row>
    <row r="618" spans="8:8">
      <c r="H618" t="str">
        <f t="shared" si="9"/>
        <v/>
      </c>
    </row>
    <row r="619" spans="8:8">
      <c r="H619" t="str">
        <f t="shared" si="9"/>
        <v/>
      </c>
    </row>
    <row r="620" spans="8:8">
      <c r="H620" t="str">
        <f t="shared" si="9"/>
        <v/>
      </c>
    </row>
    <row r="621" spans="8:8">
      <c r="H621" t="str">
        <f t="shared" si="9"/>
        <v/>
      </c>
    </row>
    <row r="622" spans="8:8">
      <c r="H622" t="str">
        <f t="shared" si="9"/>
        <v/>
      </c>
    </row>
    <row r="623" spans="8:8">
      <c r="H623" t="str">
        <f t="shared" si="9"/>
        <v/>
      </c>
    </row>
    <row r="624" spans="8:8">
      <c r="H624" t="str">
        <f t="shared" si="9"/>
        <v/>
      </c>
    </row>
    <row r="625" spans="8:8">
      <c r="H625" t="str">
        <f t="shared" si="9"/>
        <v/>
      </c>
    </row>
    <row r="626" spans="8:8">
      <c r="H626" t="str">
        <f t="shared" si="9"/>
        <v/>
      </c>
    </row>
    <row r="627" spans="8:8">
      <c r="H627" t="str">
        <f t="shared" si="9"/>
        <v/>
      </c>
    </row>
    <row r="628" spans="8:8">
      <c r="H628" t="str">
        <f t="shared" si="9"/>
        <v/>
      </c>
    </row>
    <row r="629" spans="8:8">
      <c r="H629" t="str">
        <f t="shared" si="9"/>
        <v/>
      </c>
    </row>
    <row r="630" spans="8:8">
      <c r="H630" t="str">
        <f t="shared" si="9"/>
        <v/>
      </c>
    </row>
    <row r="631" spans="8:8">
      <c r="H631" t="str">
        <f t="shared" si="9"/>
        <v/>
      </c>
    </row>
    <row r="632" spans="8:8">
      <c r="H632" t="str">
        <f t="shared" si="9"/>
        <v/>
      </c>
    </row>
    <row r="633" spans="8:8">
      <c r="H633" t="str">
        <f t="shared" si="9"/>
        <v/>
      </c>
    </row>
    <row r="634" spans="8:8">
      <c r="H634" t="str">
        <f t="shared" si="9"/>
        <v/>
      </c>
    </row>
    <row r="635" spans="8:8">
      <c r="H635" t="str">
        <f t="shared" si="9"/>
        <v/>
      </c>
    </row>
    <row r="636" spans="8:8">
      <c r="H636" t="str">
        <f t="shared" si="9"/>
        <v/>
      </c>
    </row>
    <row r="637" spans="8:8">
      <c r="H637" t="str">
        <f t="shared" si="9"/>
        <v/>
      </c>
    </row>
    <row r="638" spans="8:8">
      <c r="H638" t="str">
        <f t="shared" si="9"/>
        <v/>
      </c>
    </row>
    <row r="639" spans="8:8">
      <c r="H639" t="str">
        <f t="shared" si="9"/>
        <v/>
      </c>
    </row>
    <row r="640" spans="8:8">
      <c r="H640" t="str">
        <f t="shared" si="9"/>
        <v/>
      </c>
    </row>
    <row r="641" spans="8:8">
      <c r="H641" t="str">
        <f t="shared" si="9"/>
        <v/>
      </c>
    </row>
    <row r="642" spans="8:8">
      <c r="H642" t="str">
        <f t="shared" si="9"/>
        <v/>
      </c>
    </row>
    <row r="643" spans="8:8">
      <c r="H643" t="str">
        <f t="shared" ref="H643:H706" si="10">IFERROR(IF(DATEDIF(F643,G643,"m")=0,"",DATEDIF(F643,G643,"m"))+1,"")</f>
        <v/>
      </c>
    </row>
    <row r="644" spans="8:8">
      <c r="H644" t="str">
        <f t="shared" si="10"/>
        <v/>
      </c>
    </row>
    <row r="645" spans="8:8">
      <c r="H645" t="str">
        <f t="shared" si="10"/>
        <v/>
      </c>
    </row>
    <row r="646" spans="8:8">
      <c r="H646" t="str">
        <f t="shared" si="10"/>
        <v/>
      </c>
    </row>
    <row r="647" spans="8:8">
      <c r="H647" t="str">
        <f t="shared" si="10"/>
        <v/>
      </c>
    </row>
    <row r="648" spans="8:8">
      <c r="H648" t="str">
        <f t="shared" si="10"/>
        <v/>
      </c>
    </row>
    <row r="649" spans="8:8">
      <c r="H649" t="str">
        <f t="shared" si="10"/>
        <v/>
      </c>
    </row>
    <row r="650" spans="8:8">
      <c r="H650" t="str">
        <f t="shared" si="10"/>
        <v/>
      </c>
    </row>
    <row r="651" spans="8:8">
      <c r="H651" t="str">
        <f t="shared" si="10"/>
        <v/>
      </c>
    </row>
    <row r="652" spans="8:8">
      <c r="H652" t="str">
        <f t="shared" si="10"/>
        <v/>
      </c>
    </row>
    <row r="653" spans="8:8">
      <c r="H653" t="str">
        <f t="shared" si="10"/>
        <v/>
      </c>
    </row>
    <row r="654" spans="8:8">
      <c r="H654" t="str">
        <f t="shared" si="10"/>
        <v/>
      </c>
    </row>
    <row r="655" spans="8:8">
      <c r="H655" t="str">
        <f t="shared" si="10"/>
        <v/>
      </c>
    </row>
    <row r="656" spans="8:8">
      <c r="H656" t="str">
        <f t="shared" si="10"/>
        <v/>
      </c>
    </row>
    <row r="657" spans="8:8">
      <c r="H657" t="str">
        <f t="shared" si="10"/>
        <v/>
      </c>
    </row>
    <row r="658" spans="8:8">
      <c r="H658" t="str">
        <f t="shared" si="10"/>
        <v/>
      </c>
    </row>
    <row r="659" spans="8:8">
      <c r="H659" t="str">
        <f t="shared" si="10"/>
        <v/>
      </c>
    </row>
    <row r="660" spans="8:8">
      <c r="H660" t="str">
        <f t="shared" si="10"/>
        <v/>
      </c>
    </row>
    <row r="661" spans="8:8">
      <c r="H661" t="str">
        <f t="shared" si="10"/>
        <v/>
      </c>
    </row>
    <row r="662" spans="8:8">
      <c r="H662" t="str">
        <f t="shared" si="10"/>
        <v/>
      </c>
    </row>
    <row r="663" spans="8:8">
      <c r="H663" t="str">
        <f t="shared" si="10"/>
        <v/>
      </c>
    </row>
    <row r="664" spans="8:8">
      <c r="H664" t="str">
        <f t="shared" si="10"/>
        <v/>
      </c>
    </row>
    <row r="665" spans="8:8">
      <c r="H665" t="str">
        <f t="shared" si="10"/>
        <v/>
      </c>
    </row>
    <row r="666" spans="8:8">
      <c r="H666" t="str">
        <f t="shared" si="10"/>
        <v/>
      </c>
    </row>
    <row r="667" spans="8:8">
      <c r="H667" t="str">
        <f t="shared" si="10"/>
        <v/>
      </c>
    </row>
    <row r="668" spans="8:8">
      <c r="H668" t="str">
        <f t="shared" si="10"/>
        <v/>
      </c>
    </row>
    <row r="669" spans="8:8">
      <c r="H669" t="str">
        <f t="shared" si="10"/>
        <v/>
      </c>
    </row>
    <row r="670" spans="8:8">
      <c r="H670" t="str">
        <f t="shared" si="10"/>
        <v/>
      </c>
    </row>
    <row r="671" spans="8:8">
      <c r="H671" t="str">
        <f t="shared" si="10"/>
        <v/>
      </c>
    </row>
    <row r="672" spans="8:8">
      <c r="H672" t="str">
        <f t="shared" si="10"/>
        <v/>
      </c>
    </row>
    <row r="673" spans="8:8">
      <c r="H673" t="str">
        <f t="shared" si="10"/>
        <v/>
      </c>
    </row>
    <row r="674" spans="8:8">
      <c r="H674" t="str">
        <f t="shared" si="10"/>
        <v/>
      </c>
    </row>
    <row r="675" spans="8:8">
      <c r="H675" t="str">
        <f t="shared" si="10"/>
        <v/>
      </c>
    </row>
    <row r="676" spans="8:8">
      <c r="H676" t="str">
        <f t="shared" si="10"/>
        <v/>
      </c>
    </row>
    <row r="677" spans="8:8">
      <c r="H677" t="str">
        <f t="shared" si="10"/>
        <v/>
      </c>
    </row>
    <row r="678" spans="8:8">
      <c r="H678" t="str">
        <f t="shared" si="10"/>
        <v/>
      </c>
    </row>
    <row r="679" spans="8:8">
      <c r="H679" t="str">
        <f t="shared" si="10"/>
        <v/>
      </c>
    </row>
    <row r="680" spans="8:8">
      <c r="H680" t="str">
        <f t="shared" si="10"/>
        <v/>
      </c>
    </row>
    <row r="681" spans="8:8">
      <c r="H681" t="str">
        <f t="shared" si="10"/>
        <v/>
      </c>
    </row>
    <row r="682" spans="8:8">
      <c r="H682" t="str">
        <f t="shared" si="10"/>
        <v/>
      </c>
    </row>
    <row r="683" spans="8:8">
      <c r="H683" t="str">
        <f t="shared" si="10"/>
        <v/>
      </c>
    </row>
    <row r="684" spans="8:8">
      <c r="H684" t="str">
        <f t="shared" si="10"/>
        <v/>
      </c>
    </row>
    <row r="685" spans="8:8">
      <c r="H685" t="str">
        <f t="shared" si="10"/>
        <v/>
      </c>
    </row>
    <row r="686" spans="8:8">
      <c r="H686" t="str">
        <f t="shared" si="10"/>
        <v/>
      </c>
    </row>
    <row r="687" spans="8:8">
      <c r="H687" t="str">
        <f t="shared" si="10"/>
        <v/>
      </c>
    </row>
    <row r="688" spans="8:8">
      <c r="H688" t="str">
        <f t="shared" si="10"/>
        <v/>
      </c>
    </row>
    <row r="689" spans="8:8">
      <c r="H689" t="str">
        <f t="shared" si="10"/>
        <v/>
      </c>
    </row>
    <row r="690" spans="8:8">
      <c r="H690" t="str">
        <f t="shared" si="10"/>
        <v/>
      </c>
    </row>
    <row r="691" spans="8:8">
      <c r="H691" t="str">
        <f t="shared" si="10"/>
        <v/>
      </c>
    </row>
    <row r="692" spans="8:8">
      <c r="H692" t="str">
        <f t="shared" si="10"/>
        <v/>
      </c>
    </row>
    <row r="693" spans="8:8">
      <c r="H693" t="str">
        <f t="shared" si="10"/>
        <v/>
      </c>
    </row>
    <row r="694" spans="8:8">
      <c r="H694" t="str">
        <f t="shared" si="10"/>
        <v/>
      </c>
    </row>
    <row r="695" spans="8:8">
      <c r="H695" t="str">
        <f t="shared" si="10"/>
        <v/>
      </c>
    </row>
    <row r="696" spans="8:8">
      <c r="H696" t="str">
        <f t="shared" si="10"/>
        <v/>
      </c>
    </row>
    <row r="697" spans="8:8">
      <c r="H697" t="str">
        <f t="shared" si="10"/>
        <v/>
      </c>
    </row>
    <row r="698" spans="8:8">
      <c r="H698" t="str">
        <f t="shared" si="10"/>
        <v/>
      </c>
    </row>
    <row r="699" spans="8:8">
      <c r="H699" t="str">
        <f t="shared" si="10"/>
        <v/>
      </c>
    </row>
    <row r="700" spans="8:8">
      <c r="H700" t="str">
        <f t="shared" si="10"/>
        <v/>
      </c>
    </row>
    <row r="701" spans="8:8">
      <c r="H701" t="str">
        <f t="shared" si="10"/>
        <v/>
      </c>
    </row>
    <row r="702" spans="8:8">
      <c r="H702" t="str">
        <f t="shared" si="10"/>
        <v/>
      </c>
    </row>
    <row r="703" spans="8:8">
      <c r="H703" t="str">
        <f t="shared" si="10"/>
        <v/>
      </c>
    </row>
    <row r="704" spans="8:8">
      <c r="H704" t="str">
        <f t="shared" si="10"/>
        <v/>
      </c>
    </row>
    <row r="705" spans="8:8">
      <c r="H705" t="str">
        <f t="shared" si="10"/>
        <v/>
      </c>
    </row>
    <row r="706" spans="8:8">
      <c r="H706" t="str">
        <f t="shared" si="10"/>
        <v/>
      </c>
    </row>
    <row r="707" spans="8:8">
      <c r="H707" t="str">
        <f t="shared" ref="H707:H770" si="11">IFERROR(IF(DATEDIF(F707,G707,"m")=0,"",DATEDIF(F707,G707,"m"))+1,"")</f>
        <v/>
      </c>
    </row>
    <row r="708" spans="8:8">
      <c r="H708" t="str">
        <f t="shared" si="11"/>
        <v/>
      </c>
    </row>
    <row r="709" spans="8:8">
      <c r="H709" t="str">
        <f t="shared" si="11"/>
        <v/>
      </c>
    </row>
    <row r="710" spans="8:8">
      <c r="H710" t="str">
        <f t="shared" si="11"/>
        <v/>
      </c>
    </row>
    <row r="711" spans="8:8">
      <c r="H711" t="str">
        <f t="shared" si="11"/>
        <v/>
      </c>
    </row>
    <row r="712" spans="8:8">
      <c r="H712" t="str">
        <f t="shared" si="11"/>
        <v/>
      </c>
    </row>
    <row r="713" spans="8:8">
      <c r="H713" t="str">
        <f t="shared" si="11"/>
        <v/>
      </c>
    </row>
    <row r="714" spans="8:8">
      <c r="H714" t="str">
        <f t="shared" si="11"/>
        <v/>
      </c>
    </row>
    <row r="715" spans="8:8">
      <c r="H715" t="str">
        <f t="shared" si="11"/>
        <v/>
      </c>
    </row>
    <row r="716" spans="8:8">
      <c r="H716" t="str">
        <f t="shared" si="11"/>
        <v/>
      </c>
    </row>
    <row r="717" spans="8:8">
      <c r="H717" t="str">
        <f t="shared" si="11"/>
        <v/>
      </c>
    </row>
    <row r="718" spans="8:8">
      <c r="H718" t="str">
        <f t="shared" si="11"/>
        <v/>
      </c>
    </row>
    <row r="719" spans="8:8">
      <c r="H719" t="str">
        <f t="shared" si="11"/>
        <v/>
      </c>
    </row>
    <row r="720" spans="8:8">
      <c r="H720" t="str">
        <f t="shared" si="11"/>
        <v/>
      </c>
    </row>
    <row r="721" spans="8:8">
      <c r="H721" t="str">
        <f t="shared" si="11"/>
        <v/>
      </c>
    </row>
    <row r="722" spans="8:8">
      <c r="H722" t="str">
        <f t="shared" si="11"/>
        <v/>
      </c>
    </row>
    <row r="723" spans="8:8">
      <c r="H723" t="str">
        <f t="shared" si="11"/>
        <v/>
      </c>
    </row>
    <row r="724" spans="8:8">
      <c r="H724" t="str">
        <f t="shared" si="11"/>
        <v/>
      </c>
    </row>
    <row r="725" spans="8:8">
      <c r="H725" t="str">
        <f t="shared" si="11"/>
        <v/>
      </c>
    </row>
    <row r="726" spans="8:8">
      <c r="H726" t="str">
        <f t="shared" si="11"/>
        <v/>
      </c>
    </row>
    <row r="727" spans="8:8">
      <c r="H727" t="str">
        <f t="shared" si="11"/>
        <v/>
      </c>
    </row>
    <row r="728" spans="8:8">
      <c r="H728" t="str">
        <f t="shared" si="11"/>
        <v/>
      </c>
    </row>
    <row r="729" spans="8:8">
      <c r="H729" t="str">
        <f t="shared" si="11"/>
        <v/>
      </c>
    </row>
    <row r="730" spans="8:8">
      <c r="H730" t="str">
        <f t="shared" si="11"/>
        <v/>
      </c>
    </row>
    <row r="731" spans="8:8">
      <c r="H731" t="str">
        <f t="shared" si="11"/>
        <v/>
      </c>
    </row>
    <row r="732" spans="8:8">
      <c r="H732" t="str">
        <f t="shared" si="11"/>
        <v/>
      </c>
    </row>
    <row r="733" spans="8:8">
      <c r="H733" t="str">
        <f t="shared" si="11"/>
        <v/>
      </c>
    </row>
    <row r="734" spans="8:8">
      <c r="H734" t="str">
        <f t="shared" si="11"/>
        <v/>
      </c>
    </row>
    <row r="735" spans="8:8">
      <c r="H735" t="str">
        <f t="shared" si="11"/>
        <v/>
      </c>
    </row>
    <row r="736" spans="8:8">
      <c r="H736" t="str">
        <f t="shared" si="11"/>
        <v/>
      </c>
    </row>
    <row r="737" spans="8:8">
      <c r="H737" t="str">
        <f t="shared" si="11"/>
        <v/>
      </c>
    </row>
    <row r="738" spans="8:8">
      <c r="H738" t="str">
        <f t="shared" si="11"/>
        <v/>
      </c>
    </row>
    <row r="739" spans="8:8">
      <c r="H739" t="str">
        <f t="shared" si="11"/>
        <v/>
      </c>
    </row>
    <row r="740" spans="8:8">
      <c r="H740" t="str">
        <f t="shared" si="11"/>
        <v/>
      </c>
    </row>
    <row r="741" spans="8:8">
      <c r="H741" t="str">
        <f t="shared" si="11"/>
        <v/>
      </c>
    </row>
    <row r="742" spans="8:8">
      <c r="H742" t="str">
        <f t="shared" si="11"/>
        <v/>
      </c>
    </row>
    <row r="743" spans="8:8">
      <c r="H743" t="str">
        <f t="shared" si="11"/>
        <v/>
      </c>
    </row>
    <row r="744" spans="8:8">
      <c r="H744" t="str">
        <f t="shared" si="11"/>
        <v/>
      </c>
    </row>
    <row r="745" spans="8:8">
      <c r="H745" t="str">
        <f t="shared" si="11"/>
        <v/>
      </c>
    </row>
    <row r="746" spans="8:8">
      <c r="H746" t="str">
        <f t="shared" si="11"/>
        <v/>
      </c>
    </row>
    <row r="747" spans="8:8">
      <c r="H747" t="str">
        <f t="shared" si="11"/>
        <v/>
      </c>
    </row>
    <row r="748" spans="8:8">
      <c r="H748" t="str">
        <f t="shared" si="11"/>
        <v/>
      </c>
    </row>
    <row r="749" spans="8:8">
      <c r="H749" t="str">
        <f t="shared" si="11"/>
        <v/>
      </c>
    </row>
    <row r="750" spans="8:8">
      <c r="H750" t="str">
        <f t="shared" si="11"/>
        <v/>
      </c>
    </row>
    <row r="751" spans="8:8">
      <c r="H751" t="str">
        <f t="shared" si="11"/>
        <v/>
      </c>
    </row>
    <row r="752" spans="8:8">
      <c r="H752" t="str">
        <f t="shared" si="11"/>
        <v/>
      </c>
    </row>
    <row r="753" spans="8:8">
      <c r="H753" t="str">
        <f t="shared" si="11"/>
        <v/>
      </c>
    </row>
    <row r="754" spans="8:8">
      <c r="H754" t="str">
        <f t="shared" si="11"/>
        <v/>
      </c>
    </row>
    <row r="755" spans="8:8">
      <c r="H755" t="str">
        <f t="shared" si="11"/>
        <v/>
      </c>
    </row>
    <row r="756" spans="8:8">
      <c r="H756" t="str">
        <f t="shared" si="11"/>
        <v/>
      </c>
    </row>
    <row r="757" spans="8:8">
      <c r="H757" t="str">
        <f t="shared" si="11"/>
        <v/>
      </c>
    </row>
    <row r="758" spans="8:8">
      <c r="H758" t="str">
        <f t="shared" si="11"/>
        <v/>
      </c>
    </row>
    <row r="759" spans="8:8">
      <c r="H759" t="str">
        <f t="shared" si="11"/>
        <v/>
      </c>
    </row>
    <row r="760" spans="8:8">
      <c r="H760" t="str">
        <f t="shared" si="11"/>
        <v/>
      </c>
    </row>
    <row r="761" spans="8:8">
      <c r="H761" t="str">
        <f t="shared" si="11"/>
        <v/>
      </c>
    </row>
    <row r="762" spans="8:8">
      <c r="H762" t="str">
        <f t="shared" si="11"/>
        <v/>
      </c>
    </row>
    <row r="763" spans="8:8">
      <c r="H763" t="str">
        <f t="shared" si="11"/>
        <v/>
      </c>
    </row>
    <row r="764" spans="8:8">
      <c r="H764" t="str">
        <f t="shared" si="11"/>
        <v/>
      </c>
    </row>
    <row r="765" spans="8:8">
      <c r="H765" t="str">
        <f t="shared" si="11"/>
        <v/>
      </c>
    </row>
    <row r="766" spans="8:8">
      <c r="H766" t="str">
        <f t="shared" si="11"/>
        <v/>
      </c>
    </row>
    <row r="767" spans="8:8">
      <c r="H767" t="str">
        <f t="shared" si="11"/>
        <v/>
      </c>
    </row>
    <row r="768" spans="8:8">
      <c r="H768" t="str">
        <f t="shared" si="11"/>
        <v/>
      </c>
    </row>
    <row r="769" spans="8:8">
      <c r="H769" t="str">
        <f t="shared" si="11"/>
        <v/>
      </c>
    </row>
    <row r="770" spans="8:8">
      <c r="H770" t="str">
        <f t="shared" si="11"/>
        <v/>
      </c>
    </row>
    <row r="771" spans="8:8">
      <c r="H771" t="str">
        <f t="shared" ref="H771:H834" si="12">IFERROR(IF(DATEDIF(F771,G771,"m")=0,"",DATEDIF(F771,G771,"m"))+1,"")</f>
        <v/>
      </c>
    </row>
    <row r="772" spans="8:8">
      <c r="H772" t="str">
        <f t="shared" si="12"/>
        <v/>
      </c>
    </row>
    <row r="773" spans="8:8">
      <c r="H773" t="str">
        <f t="shared" si="12"/>
        <v/>
      </c>
    </row>
    <row r="774" spans="8:8">
      <c r="H774" t="str">
        <f t="shared" si="12"/>
        <v/>
      </c>
    </row>
    <row r="775" spans="8:8">
      <c r="H775" t="str">
        <f t="shared" si="12"/>
        <v/>
      </c>
    </row>
    <row r="776" spans="8:8">
      <c r="H776" t="str">
        <f t="shared" si="12"/>
        <v/>
      </c>
    </row>
    <row r="777" spans="8:8">
      <c r="H777" t="str">
        <f t="shared" si="12"/>
        <v/>
      </c>
    </row>
    <row r="778" spans="8:8">
      <c r="H778" t="str">
        <f t="shared" si="12"/>
        <v/>
      </c>
    </row>
    <row r="779" spans="8:8">
      <c r="H779" t="str">
        <f t="shared" si="12"/>
        <v/>
      </c>
    </row>
    <row r="780" spans="8:8">
      <c r="H780" t="str">
        <f t="shared" si="12"/>
        <v/>
      </c>
    </row>
    <row r="781" spans="8:8">
      <c r="H781" t="str">
        <f t="shared" si="12"/>
        <v/>
      </c>
    </row>
    <row r="782" spans="8:8">
      <c r="H782" t="str">
        <f t="shared" si="12"/>
        <v/>
      </c>
    </row>
    <row r="783" spans="8:8">
      <c r="H783" t="str">
        <f t="shared" si="12"/>
        <v/>
      </c>
    </row>
    <row r="784" spans="8:8">
      <c r="H784" t="str">
        <f t="shared" si="12"/>
        <v/>
      </c>
    </row>
    <row r="785" spans="8:8">
      <c r="H785" t="str">
        <f t="shared" si="12"/>
        <v/>
      </c>
    </row>
    <row r="786" spans="8:8">
      <c r="H786" t="str">
        <f t="shared" si="12"/>
        <v/>
      </c>
    </row>
    <row r="787" spans="8:8">
      <c r="H787" t="str">
        <f t="shared" si="12"/>
        <v/>
      </c>
    </row>
    <row r="788" spans="8:8">
      <c r="H788" t="str">
        <f t="shared" si="12"/>
        <v/>
      </c>
    </row>
    <row r="789" spans="8:8">
      <c r="H789" t="str">
        <f t="shared" si="12"/>
        <v/>
      </c>
    </row>
    <row r="790" spans="8:8">
      <c r="H790" t="str">
        <f t="shared" si="12"/>
        <v/>
      </c>
    </row>
    <row r="791" spans="8:8">
      <c r="H791" t="str">
        <f t="shared" si="12"/>
        <v/>
      </c>
    </row>
    <row r="792" spans="8:8">
      <c r="H792" t="str">
        <f t="shared" si="12"/>
        <v/>
      </c>
    </row>
    <row r="793" spans="8:8">
      <c r="H793" t="str">
        <f t="shared" si="12"/>
        <v/>
      </c>
    </row>
    <row r="794" spans="8:8">
      <c r="H794" t="str">
        <f t="shared" si="12"/>
        <v/>
      </c>
    </row>
    <row r="795" spans="8:8">
      <c r="H795" t="str">
        <f t="shared" si="12"/>
        <v/>
      </c>
    </row>
    <row r="796" spans="8:8">
      <c r="H796" t="str">
        <f t="shared" si="12"/>
        <v/>
      </c>
    </row>
    <row r="797" spans="8:8">
      <c r="H797" t="str">
        <f t="shared" si="12"/>
        <v/>
      </c>
    </row>
    <row r="798" spans="8:8">
      <c r="H798" t="str">
        <f t="shared" si="12"/>
        <v/>
      </c>
    </row>
    <row r="799" spans="8:8">
      <c r="H799" t="str">
        <f t="shared" si="12"/>
        <v/>
      </c>
    </row>
    <row r="800" spans="8:8">
      <c r="H800" t="str">
        <f t="shared" si="12"/>
        <v/>
      </c>
    </row>
    <row r="801" spans="8:8">
      <c r="H801" t="str">
        <f t="shared" si="12"/>
        <v/>
      </c>
    </row>
    <row r="802" spans="8:8">
      <c r="H802" t="str">
        <f t="shared" si="12"/>
        <v/>
      </c>
    </row>
    <row r="803" spans="8:8">
      <c r="H803" t="str">
        <f t="shared" si="12"/>
        <v/>
      </c>
    </row>
    <row r="804" spans="8:8">
      <c r="H804" t="str">
        <f t="shared" si="12"/>
        <v/>
      </c>
    </row>
    <row r="805" spans="8:8">
      <c r="H805" t="str">
        <f t="shared" si="12"/>
        <v/>
      </c>
    </row>
    <row r="806" spans="8:8">
      <c r="H806" t="str">
        <f t="shared" si="12"/>
        <v/>
      </c>
    </row>
    <row r="807" spans="8:8">
      <c r="H807" t="str">
        <f t="shared" si="12"/>
        <v/>
      </c>
    </row>
    <row r="808" spans="8:8">
      <c r="H808" t="str">
        <f t="shared" si="12"/>
        <v/>
      </c>
    </row>
    <row r="809" spans="8:8">
      <c r="H809" t="str">
        <f t="shared" si="12"/>
        <v/>
      </c>
    </row>
    <row r="810" spans="8:8">
      <c r="H810" t="str">
        <f t="shared" si="12"/>
        <v/>
      </c>
    </row>
    <row r="811" spans="8:8">
      <c r="H811" t="str">
        <f t="shared" si="12"/>
        <v/>
      </c>
    </row>
    <row r="812" spans="8:8">
      <c r="H812" t="str">
        <f t="shared" si="12"/>
        <v/>
      </c>
    </row>
    <row r="813" spans="8:8">
      <c r="H813" t="str">
        <f t="shared" si="12"/>
        <v/>
      </c>
    </row>
    <row r="814" spans="8:8">
      <c r="H814" t="str">
        <f t="shared" si="12"/>
        <v/>
      </c>
    </row>
    <row r="815" spans="8:8">
      <c r="H815" t="str">
        <f t="shared" si="12"/>
        <v/>
      </c>
    </row>
    <row r="816" spans="8:8">
      <c r="H816" t="str">
        <f t="shared" si="12"/>
        <v/>
      </c>
    </row>
    <row r="817" spans="8:8">
      <c r="H817" t="str">
        <f t="shared" si="12"/>
        <v/>
      </c>
    </row>
    <row r="818" spans="8:8">
      <c r="H818" t="str">
        <f t="shared" si="12"/>
        <v/>
      </c>
    </row>
    <row r="819" spans="8:8">
      <c r="H819" t="str">
        <f t="shared" si="12"/>
        <v/>
      </c>
    </row>
    <row r="820" spans="8:8">
      <c r="H820" t="str">
        <f t="shared" si="12"/>
        <v/>
      </c>
    </row>
    <row r="821" spans="8:8">
      <c r="H821" t="str">
        <f t="shared" si="12"/>
        <v/>
      </c>
    </row>
    <row r="822" spans="8:8">
      <c r="H822" t="str">
        <f t="shared" si="12"/>
        <v/>
      </c>
    </row>
    <row r="823" spans="8:8">
      <c r="H823" t="str">
        <f t="shared" si="12"/>
        <v/>
      </c>
    </row>
    <row r="824" spans="8:8">
      <c r="H824" t="str">
        <f t="shared" si="12"/>
        <v/>
      </c>
    </row>
    <row r="825" spans="8:8">
      <c r="H825" t="str">
        <f t="shared" si="12"/>
        <v/>
      </c>
    </row>
    <row r="826" spans="8:8">
      <c r="H826" t="str">
        <f t="shared" si="12"/>
        <v/>
      </c>
    </row>
    <row r="827" spans="8:8">
      <c r="H827" t="str">
        <f t="shared" si="12"/>
        <v/>
      </c>
    </row>
    <row r="828" spans="8:8">
      <c r="H828" t="str">
        <f t="shared" si="12"/>
        <v/>
      </c>
    </row>
    <row r="829" spans="8:8">
      <c r="H829" t="str">
        <f t="shared" si="12"/>
        <v/>
      </c>
    </row>
    <row r="830" spans="8:8">
      <c r="H830" t="str">
        <f t="shared" si="12"/>
        <v/>
      </c>
    </row>
    <row r="831" spans="8:8">
      <c r="H831" t="str">
        <f t="shared" si="12"/>
        <v/>
      </c>
    </row>
    <row r="832" spans="8:8">
      <c r="H832" t="str">
        <f t="shared" si="12"/>
        <v/>
      </c>
    </row>
    <row r="833" spans="8:8">
      <c r="H833" t="str">
        <f t="shared" si="12"/>
        <v/>
      </c>
    </row>
    <row r="834" spans="8:8">
      <c r="H834" t="str">
        <f t="shared" si="12"/>
        <v/>
      </c>
    </row>
    <row r="835" spans="8:8">
      <c r="H835" t="str">
        <f t="shared" ref="H835:H898" si="13">IFERROR(IF(DATEDIF(F835,G835,"m")=0,"",DATEDIF(F835,G835,"m"))+1,"")</f>
        <v/>
      </c>
    </row>
    <row r="836" spans="8:8">
      <c r="H836" t="str">
        <f t="shared" si="13"/>
        <v/>
      </c>
    </row>
    <row r="837" spans="8:8">
      <c r="H837" t="str">
        <f t="shared" si="13"/>
        <v/>
      </c>
    </row>
    <row r="838" spans="8:8">
      <c r="H838" t="str">
        <f t="shared" si="13"/>
        <v/>
      </c>
    </row>
    <row r="839" spans="8:8">
      <c r="H839" t="str">
        <f t="shared" si="13"/>
        <v/>
      </c>
    </row>
    <row r="840" spans="8:8">
      <c r="H840" t="str">
        <f t="shared" si="13"/>
        <v/>
      </c>
    </row>
    <row r="841" spans="8:8">
      <c r="H841" t="str">
        <f t="shared" si="13"/>
        <v/>
      </c>
    </row>
    <row r="842" spans="8:8">
      <c r="H842" t="str">
        <f t="shared" si="13"/>
        <v/>
      </c>
    </row>
    <row r="843" spans="8:8">
      <c r="H843" t="str">
        <f t="shared" si="13"/>
        <v/>
      </c>
    </row>
    <row r="844" spans="8:8">
      <c r="H844" t="str">
        <f t="shared" si="13"/>
        <v/>
      </c>
    </row>
    <row r="845" spans="8:8">
      <c r="H845" t="str">
        <f t="shared" si="13"/>
        <v/>
      </c>
    </row>
    <row r="846" spans="8:8">
      <c r="H846" t="str">
        <f t="shared" si="13"/>
        <v/>
      </c>
    </row>
    <row r="847" spans="8:8">
      <c r="H847" t="str">
        <f t="shared" si="13"/>
        <v/>
      </c>
    </row>
    <row r="848" spans="8:8">
      <c r="H848" t="str">
        <f t="shared" si="13"/>
        <v/>
      </c>
    </row>
    <row r="849" spans="8:8">
      <c r="H849" t="str">
        <f t="shared" si="13"/>
        <v/>
      </c>
    </row>
    <row r="850" spans="8:8">
      <c r="H850" t="str">
        <f t="shared" si="13"/>
        <v/>
      </c>
    </row>
    <row r="851" spans="8:8">
      <c r="H851" t="str">
        <f t="shared" si="13"/>
        <v/>
      </c>
    </row>
    <row r="852" spans="8:8">
      <c r="H852" t="str">
        <f t="shared" si="13"/>
        <v/>
      </c>
    </row>
    <row r="853" spans="8:8">
      <c r="H853" t="str">
        <f t="shared" si="13"/>
        <v/>
      </c>
    </row>
    <row r="854" spans="8:8">
      <c r="H854" t="str">
        <f t="shared" si="13"/>
        <v/>
      </c>
    </row>
    <row r="855" spans="8:8">
      <c r="H855" t="str">
        <f t="shared" si="13"/>
        <v/>
      </c>
    </row>
    <row r="856" spans="8:8">
      <c r="H856" t="str">
        <f t="shared" si="13"/>
        <v/>
      </c>
    </row>
    <row r="857" spans="8:8">
      <c r="H857" t="str">
        <f t="shared" si="13"/>
        <v/>
      </c>
    </row>
    <row r="858" spans="8:8">
      <c r="H858" t="str">
        <f t="shared" si="13"/>
        <v/>
      </c>
    </row>
    <row r="859" spans="8:8">
      <c r="H859" t="str">
        <f t="shared" si="13"/>
        <v/>
      </c>
    </row>
    <row r="860" spans="8:8">
      <c r="H860" t="str">
        <f t="shared" si="13"/>
        <v/>
      </c>
    </row>
    <row r="861" spans="8:8">
      <c r="H861" t="str">
        <f t="shared" si="13"/>
        <v/>
      </c>
    </row>
    <row r="862" spans="8:8">
      <c r="H862" t="str">
        <f t="shared" si="13"/>
        <v/>
      </c>
    </row>
    <row r="863" spans="8:8">
      <c r="H863" t="str">
        <f t="shared" si="13"/>
        <v/>
      </c>
    </row>
    <row r="864" spans="8:8">
      <c r="H864" t="str">
        <f t="shared" si="13"/>
        <v/>
      </c>
    </row>
    <row r="865" spans="8:8">
      <c r="H865" t="str">
        <f t="shared" si="13"/>
        <v/>
      </c>
    </row>
    <row r="866" spans="8:8">
      <c r="H866" t="str">
        <f t="shared" si="13"/>
        <v/>
      </c>
    </row>
    <row r="867" spans="8:8">
      <c r="H867" t="str">
        <f t="shared" si="13"/>
        <v/>
      </c>
    </row>
    <row r="868" spans="8:8">
      <c r="H868" t="str">
        <f t="shared" si="13"/>
        <v/>
      </c>
    </row>
    <row r="869" spans="8:8">
      <c r="H869" t="str">
        <f t="shared" si="13"/>
        <v/>
      </c>
    </row>
    <row r="870" spans="8:8">
      <c r="H870" t="str">
        <f t="shared" si="13"/>
        <v/>
      </c>
    </row>
    <row r="871" spans="8:8">
      <c r="H871" t="str">
        <f t="shared" si="13"/>
        <v/>
      </c>
    </row>
    <row r="872" spans="8:8">
      <c r="H872" t="str">
        <f t="shared" si="13"/>
        <v/>
      </c>
    </row>
    <row r="873" spans="8:8">
      <c r="H873" t="str">
        <f t="shared" si="13"/>
        <v/>
      </c>
    </row>
    <row r="874" spans="8:8">
      <c r="H874" t="str">
        <f t="shared" si="13"/>
        <v/>
      </c>
    </row>
    <row r="875" spans="8:8">
      <c r="H875" t="str">
        <f t="shared" si="13"/>
        <v/>
      </c>
    </row>
    <row r="876" spans="8:8">
      <c r="H876" t="str">
        <f t="shared" si="13"/>
        <v/>
      </c>
    </row>
    <row r="877" spans="8:8">
      <c r="H877" t="str">
        <f t="shared" si="13"/>
        <v/>
      </c>
    </row>
    <row r="878" spans="8:8">
      <c r="H878" t="str">
        <f t="shared" si="13"/>
        <v/>
      </c>
    </row>
    <row r="879" spans="8:8">
      <c r="H879" t="str">
        <f t="shared" si="13"/>
        <v/>
      </c>
    </row>
    <row r="880" spans="8:8">
      <c r="H880" t="str">
        <f t="shared" si="13"/>
        <v/>
      </c>
    </row>
    <row r="881" spans="8:8">
      <c r="H881" t="str">
        <f t="shared" si="13"/>
        <v/>
      </c>
    </row>
    <row r="882" spans="8:8">
      <c r="H882" t="str">
        <f t="shared" si="13"/>
        <v/>
      </c>
    </row>
    <row r="883" spans="8:8">
      <c r="H883" t="str">
        <f t="shared" si="13"/>
        <v/>
      </c>
    </row>
    <row r="884" spans="8:8">
      <c r="H884" t="str">
        <f t="shared" si="13"/>
        <v/>
      </c>
    </row>
    <row r="885" spans="8:8">
      <c r="H885" t="str">
        <f t="shared" si="13"/>
        <v/>
      </c>
    </row>
    <row r="886" spans="8:8">
      <c r="H886" t="str">
        <f t="shared" si="13"/>
        <v/>
      </c>
    </row>
    <row r="887" spans="8:8">
      <c r="H887" t="str">
        <f t="shared" si="13"/>
        <v/>
      </c>
    </row>
    <row r="888" spans="8:8">
      <c r="H888" t="str">
        <f t="shared" si="13"/>
        <v/>
      </c>
    </row>
    <row r="889" spans="8:8">
      <c r="H889" t="str">
        <f t="shared" si="13"/>
        <v/>
      </c>
    </row>
    <row r="890" spans="8:8">
      <c r="H890" t="str">
        <f t="shared" si="13"/>
        <v/>
      </c>
    </row>
    <row r="891" spans="8:8">
      <c r="H891" t="str">
        <f t="shared" si="13"/>
        <v/>
      </c>
    </row>
    <row r="892" spans="8:8">
      <c r="H892" t="str">
        <f t="shared" si="13"/>
        <v/>
      </c>
    </row>
    <row r="893" spans="8:8">
      <c r="H893" t="str">
        <f t="shared" si="13"/>
        <v/>
      </c>
    </row>
    <row r="894" spans="8:8">
      <c r="H894" t="str">
        <f t="shared" si="13"/>
        <v/>
      </c>
    </row>
    <row r="895" spans="8:8">
      <c r="H895" t="str">
        <f t="shared" si="13"/>
        <v/>
      </c>
    </row>
    <row r="896" spans="8:8">
      <c r="H896" t="str">
        <f t="shared" si="13"/>
        <v/>
      </c>
    </row>
    <row r="897" spans="8:8">
      <c r="H897" t="str">
        <f t="shared" si="13"/>
        <v/>
      </c>
    </row>
    <row r="898" spans="8:8">
      <c r="H898" t="str">
        <f t="shared" si="13"/>
        <v/>
      </c>
    </row>
    <row r="899" spans="8:8">
      <c r="H899" t="str">
        <f t="shared" ref="H899:H962" si="14">IFERROR(IF(DATEDIF(F899,G899,"m")=0,"",DATEDIF(F899,G899,"m"))+1,"")</f>
        <v/>
      </c>
    </row>
    <row r="900" spans="8:8">
      <c r="H900" t="str">
        <f t="shared" si="14"/>
        <v/>
      </c>
    </row>
    <row r="901" spans="8:8">
      <c r="H901" t="str">
        <f t="shared" si="14"/>
        <v/>
      </c>
    </row>
    <row r="902" spans="8:8">
      <c r="H902" t="str">
        <f t="shared" si="14"/>
        <v/>
      </c>
    </row>
    <row r="903" spans="8:8">
      <c r="H903" t="str">
        <f t="shared" si="14"/>
        <v/>
      </c>
    </row>
    <row r="904" spans="8:8">
      <c r="H904" t="str">
        <f t="shared" si="14"/>
        <v/>
      </c>
    </row>
    <row r="905" spans="8:8">
      <c r="H905" t="str">
        <f t="shared" si="14"/>
        <v/>
      </c>
    </row>
    <row r="906" spans="8:8">
      <c r="H906" t="str">
        <f t="shared" si="14"/>
        <v/>
      </c>
    </row>
    <row r="907" spans="8:8">
      <c r="H907" t="str">
        <f t="shared" si="14"/>
        <v/>
      </c>
    </row>
    <row r="908" spans="8:8">
      <c r="H908" t="str">
        <f t="shared" si="14"/>
        <v/>
      </c>
    </row>
    <row r="909" spans="8:8">
      <c r="H909" t="str">
        <f t="shared" si="14"/>
        <v/>
      </c>
    </row>
    <row r="910" spans="8:8">
      <c r="H910" t="str">
        <f t="shared" si="14"/>
        <v/>
      </c>
    </row>
    <row r="911" spans="8:8">
      <c r="H911" t="str">
        <f t="shared" si="14"/>
        <v/>
      </c>
    </row>
    <row r="912" spans="8:8">
      <c r="H912" t="str">
        <f t="shared" si="14"/>
        <v/>
      </c>
    </row>
    <row r="913" spans="8:8">
      <c r="H913" t="str">
        <f t="shared" si="14"/>
        <v/>
      </c>
    </row>
    <row r="914" spans="8:8">
      <c r="H914" t="str">
        <f t="shared" si="14"/>
        <v/>
      </c>
    </row>
    <row r="915" spans="8:8">
      <c r="H915" t="str">
        <f t="shared" si="14"/>
        <v/>
      </c>
    </row>
    <row r="916" spans="8:8">
      <c r="H916" t="str">
        <f t="shared" si="14"/>
        <v/>
      </c>
    </row>
    <row r="917" spans="8:8">
      <c r="H917" t="str">
        <f t="shared" si="14"/>
        <v/>
      </c>
    </row>
    <row r="918" spans="8:8">
      <c r="H918" t="str">
        <f t="shared" si="14"/>
        <v/>
      </c>
    </row>
    <row r="919" spans="8:8">
      <c r="H919" t="str">
        <f t="shared" si="14"/>
        <v/>
      </c>
    </row>
    <row r="920" spans="8:8">
      <c r="H920" t="str">
        <f t="shared" si="14"/>
        <v/>
      </c>
    </row>
    <row r="921" spans="8:8">
      <c r="H921" t="str">
        <f t="shared" si="14"/>
        <v/>
      </c>
    </row>
    <row r="922" spans="8:8">
      <c r="H922" t="str">
        <f t="shared" si="14"/>
        <v/>
      </c>
    </row>
    <row r="923" spans="8:8">
      <c r="H923" t="str">
        <f t="shared" si="14"/>
        <v/>
      </c>
    </row>
    <row r="924" spans="8:8">
      <c r="H924" t="str">
        <f t="shared" si="14"/>
        <v/>
      </c>
    </row>
    <row r="925" spans="8:8">
      <c r="H925" t="str">
        <f t="shared" si="14"/>
        <v/>
      </c>
    </row>
    <row r="926" spans="8:8">
      <c r="H926" t="str">
        <f t="shared" si="14"/>
        <v/>
      </c>
    </row>
    <row r="927" spans="8:8">
      <c r="H927" t="str">
        <f t="shared" si="14"/>
        <v/>
      </c>
    </row>
    <row r="928" spans="8:8">
      <c r="H928" t="str">
        <f t="shared" si="14"/>
        <v/>
      </c>
    </row>
    <row r="929" spans="8:8">
      <c r="H929" t="str">
        <f t="shared" si="14"/>
        <v/>
      </c>
    </row>
    <row r="930" spans="8:8">
      <c r="H930" t="str">
        <f t="shared" si="14"/>
        <v/>
      </c>
    </row>
    <row r="931" spans="8:8">
      <c r="H931" t="str">
        <f t="shared" si="14"/>
        <v/>
      </c>
    </row>
    <row r="932" spans="8:8">
      <c r="H932" t="str">
        <f t="shared" si="14"/>
        <v/>
      </c>
    </row>
    <row r="933" spans="8:8">
      <c r="H933" t="str">
        <f t="shared" si="14"/>
        <v/>
      </c>
    </row>
    <row r="934" spans="8:8">
      <c r="H934" t="str">
        <f t="shared" si="14"/>
        <v/>
      </c>
    </row>
    <row r="935" spans="8:8">
      <c r="H935" t="str">
        <f t="shared" si="14"/>
        <v/>
      </c>
    </row>
    <row r="936" spans="8:8">
      <c r="H936" t="str">
        <f t="shared" si="14"/>
        <v/>
      </c>
    </row>
    <row r="937" spans="8:8">
      <c r="H937" t="str">
        <f t="shared" si="14"/>
        <v/>
      </c>
    </row>
    <row r="938" spans="8:8">
      <c r="H938" t="str">
        <f t="shared" si="14"/>
        <v/>
      </c>
    </row>
    <row r="939" spans="8:8">
      <c r="H939" t="str">
        <f t="shared" si="14"/>
        <v/>
      </c>
    </row>
    <row r="940" spans="8:8">
      <c r="H940" t="str">
        <f t="shared" si="14"/>
        <v/>
      </c>
    </row>
    <row r="941" spans="8:8">
      <c r="H941" t="str">
        <f t="shared" si="14"/>
        <v/>
      </c>
    </row>
    <row r="942" spans="8:8">
      <c r="H942" t="str">
        <f t="shared" si="14"/>
        <v/>
      </c>
    </row>
    <row r="943" spans="8:8">
      <c r="H943" t="str">
        <f t="shared" si="14"/>
        <v/>
      </c>
    </row>
    <row r="944" spans="8:8">
      <c r="H944" t="str">
        <f t="shared" si="14"/>
        <v/>
      </c>
    </row>
    <row r="945" spans="8:8">
      <c r="H945" t="str">
        <f t="shared" si="14"/>
        <v/>
      </c>
    </row>
    <row r="946" spans="8:8">
      <c r="H946" t="str">
        <f t="shared" si="14"/>
        <v/>
      </c>
    </row>
    <row r="947" spans="8:8">
      <c r="H947" t="str">
        <f t="shared" si="14"/>
        <v/>
      </c>
    </row>
    <row r="948" spans="8:8">
      <c r="H948" t="str">
        <f t="shared" si="14"/>
        <v/>
      </c>
    </row>
    <row r="949" spans="8:8">
      <c r="H949" t="str">
        <f t="shared" si="14"/>
        <v/>
      </c>
    </row>
    <row r="950" spans="8:8">
      <c r="H950" t="str">
        <f t="shared" si="14"/>
        <v/>
      </c>
    </row>
    <row r="951" spans="8:8">
      <c r="H951" t="str">
        <f t="shared" si="14"/>
        <v/>
      </c>
    </row>
    <row r="952" spans="8:8">
      <c r="H952" t="str">
        <f t="shared" si="14"/>
        <v/>
      </c>
    </row>
    <row r="953" spans="8:8">
      <c r="H953" t="str">
        <f t="shared" si="14"/>
        <v/>
      </c>
    </row>
    <row r="954" spans="8:8">
      <c r="H954" t="str">
        <f t="shared" si="14"/>
        <v/>
      </c>
    </row>
    <row r="955" spans="8:8">
      <c r="H955" t="str">
        <f t="shared" si="14"/>
        <v/>
      </c>
    </row>
    <row r="956" spans="8:8">
      <c r="H956" t="str">
        <f t="shared" si="14"/>
        <v/>
      </c>
    </row>
    <row r="957" spans="8:8">
      <c r="H957" t="str">
        <f t="shared" si="14"/>
        <v/>
      </c>
    </row>
    <row r="958" spans="8:8">
      <c r="H958" t="str">
        <f t="shared" si="14"/>
        <v/>
      </c>
    </row>
    <row r="959" spans="8:8">
      <c r="H959" t="str">
        <f t="shared" si="14"/>
        <v/>
      </c>
    </row>
    <row r="960" spans="8:8">
      <c r="H960" t="str">
        <f t="shared" si="14"/>
        <v/>
      </c>
    </row>
    <row r="961" spans="8:8">
      <c r="H961" t="str">
        <f t="shared" si="14"/>
        <v/>
      </c>
    </row>
    <row r="962" spans="8:8">
      <c r="H962" t="str">
        <f t="shared" si="14"/>
        <v/>
      </c>
    </row>
    <row r="963" spans="8:8">
      <c r="H963" t="str">
        <f t="shared" ref="H963:H1026" si="15">IFERROR(IF(DATEDIF(F963,G963,"m")=0,"",DATEDIF(F963,G963,"m"))+1,"")</f>
        <v/>
      </c>
    </row>
    <row r="964" spans="8:8">
      <c r="H964" t="str">
        <f t="shared" si="15"/>
        <v/>
      </c>
    </row>
    <row r="965" spans="8:8">
      <c r="H965" t="str">
        <f t="shared" si="15"/>
        <v/>
      </c>
    </row>
    <row r="966" spans="8:8">
      <c r="H966" t="str">
        <f t="shared" si="15"/>
        <v/>
      </c>
    </row>
    <row r="967" spans="8:8">
      <c r="H967" t="str">
        <f t="shared" si="15"/>
        <v/>
      </c>
    </row>
    <row r="968" spans="8:8">
      <c r="H968" t="str">
        <f t="shared" si="15"/>
        <v/>
      </c>
    </row>
    <row r="969" spans="8:8">
      <c r="H969" t="str">
        <f t="shared" si="15"/>
        <v/>
      </c>
    </row>
    <row r="970" spans="8:8">
      <c r="H970" t="str">
        <f t="shared" si="15"/>
        <v/>
      </c>
    </row>
    <row r="971" spans="8:8">
      <c r="H971" t="str">
        <f t="shared" si="15"/>
        <v/>
      </c>
    </row>
    <row r="972" spans="8:8">
      <c r="H972" t="str">
        <f t="shared" si="15"/>
        <v/>
      </c>
    </row>
    <row r="973" spans="8:8">
      <c r="H973" t="str">
        <f t="shared" si="15"/>
        <v/>
      </c>
    </row>
    <row r="974" spans="8:8">
      <c r="H974" t="str">
        <f t="shared" si="15"/>
        <v/>
      </c>
    </row>
    <row r="975" spans="8:8">
      <c r="H975" t="str">
        <f t="shared" si="15"/>
        <v/>
      </c>
    </row>
    <row r="976" spans="8:8">
      <c r="H976" t="str">
        <f t="shared" si="15"/>
        <v/>
      </c>
    </row>
    <row r="977" spans="8:8">
      <c r="H977" t="str">
        <f t="shared" si="15"/>
        <v/>
      </c>
    </row>
    <row r="978" spans="8:8">
      <c r="H978" t="str">
        <f t="shared" si="15"/>
        <v/>
      </c>
    </row>
    <row r="979" spans="8:8">
      <c r="H979" t="str">
        <f t="shared" si="15"/>
        <v/>
      </c>
    </row>
    <row r="980" spans="8:8">
      <c r="H980" t="str">
        <f t="shared" si="15"/>
        <v/>
      </c>
    </row>
    <row r="981" spans="8:8">
      <c r="H981" t="str">
        <f t="shared" si="15"/>
        <v/>
      </c>
    </row>
    <row r="982" spans="8:8">
      <c r="H982" t="str">
        <f t="shared" si="15"/>
        <v/>
      </c>
    </row>
    <row r="983" spans="8:8">
      <c r="H983" t="str">
        <f t="shared" si="15"/>
        <v/>
      </c>
    </row>
    <row r="984" spans="8:8">
      <c r="H984" t="str">
        <f t="shared" si="15"/>
        <v/>
      </c>
    </row>
    <row r="985" spans="8:8">
      <c r="H985" t="str">
        <f t="shared" si="15"/>
        <v/>
      </c>
    </row>
    <row r="986" spans="8:8">
      <c r="H986" t="str">
        <f t="shared" si="15"/>
        <v/>
      </c>
    </row>
    <row r="987" spans="8:8">
      <c r="H987" t="str">
        <f t="shared" si="15"/>
        <v/>
      </c>
    </row>
    <row r="988" spans="8:8">
      <c r="H988" t="str">
        <f t="shared" si="15"/>
        <v/>
      </c>
    </row>
    <row r="989" spans="8:8">
      <c r="H989" t="str">
        <f t="shared" si="15"/>
        <v/>
      </c>
    </row>
    <row r="990" spans="8:8">
      <c r="H990" t="str">
        <f t="shared" si="15"/>
        <v/>
      </c>
    </row>
    <row r="991" spans="8:8">
      <c r="H991" t="str">
        <f t="shared" si="15"/>
        <v/>
      </c>
    </row>
    <row r="992" spans="8:8">
      <c r="H992" t="str">
        <f t="shared" si="15"/>
        <v/>
      </c>
    </row>
    <row r="993" spans="8:8">
      <c r="H993" t="str">
        <f t="shared" si="15"/>
        <v/>
      </c>
    </row>
    <row r="994" spans="8:8">
      <c r="H994" t="str">
        <f t="shared" si="15"/>
        <v/>
      </c>
    </row>
    <row r="995" spans="8:8">
      <c r="H995" t="str">
        <f t="shared" si="15"/>
        <v/>
      </c>
    </row>
    <row r="996" spans="8:8">
      <c r="H996" t="str">
        <f t="shared" si="15"/>
        <v/>
      </c>
    </row>
    <row r="997" spans="8:8">
      <c r="H997" t="str">
        <f t="shared" si="15"/>
        <v/>
      </c>
    </row>
    <row r="998" spans="8:8">
      <c r="H998" t="str">
        <f t="shared" si="15"/>
        <v/>
      </c>
    </row>
    <row r="999" spans="8:8">
      <c r="H999" t="str">
        <f t="shared" si="15"/>
        <v/>
      </c>
    </row>
    <row r="1000" spans="8:8">
      <c r="H1000" t="str">
        <f t="shared" si="15"/>
        <v/>
      </c>
    </row>
    <row r="1001" spans="8:8">
      <c r="H1001" t="str">
        <f t="shared" si="15"/>
        <v/>
      </c>
    </row>
    <row r="1002" spans="8:8">
      <c r="H1002" t="str">
        <f t="shared" si="15"/>
        <v/>
      </c>
    </row>
    <row r="1003" spans="8:8">
      <c r="H1003" t="str">
        <f t="shared" si="15"/>
        <v/>
      </c>
    </row>
    <row r="1004" spans="8:8">
      <c r="H1004" t="str">
        <f t="shared" si="15"/>
        <v/>
      </c>
    </row>
    <row r="1005" spans="8:8">
      <c r="H1005" t="str">
        <f t="shared" si="15"/>
        <v/>
      </c>
    </row>
    <row r="1006" spans="8:8">
      <c r="H1006" t="str">
        <f t="shared" si="15"/>
        <v/>
      </c>
    </row>
    <row r="1007" spans="8:8">
      <c r="H1007" t="str">
        <f t="shared" si="15"/>
        <v/>
      </c>
    </row>
    <row r="1008" spans="8:8">
      <c r="H1008" t="str">
        <f t="shared" si="15"/>
        <v/>
      </c>
    </row>
    <row r="1009" spans="8:8">
      <c r="H1009" t="str">
        <f t="shared" si="15"/>
        <v/>
      </c>
    </row>
    <row r="1010" spans="8:8">
      <c r="H1010" t="str">
        <f t="shared" si="15"/>
        <v/>
      </c>
    </row>
    <row r="1011" spans="8:8">
      <c r="H1011" t="str">
        <f t="shared" si="15"/>
        <v/>
      </c>
    </row>
    <row r="1012" spans="8:8">
      <c r="H1012" t="str">
        <f t="shared" si="15"/>
        <v/>
      </c>
    </row>
    <row r="1013" spans="8:8">
      <c r="H1013" t="str">
        <f t="shared" si="15"/>
        <v/>
      </c>
    </row>
    <row r="1014" spans="8:8">
      <c r="H1014" t="str">
        <f t="shared" si="15"/>
        <v/>
      </c>
    </row>
    <row r="1015" spans="8:8">
      <c r="H1015" t="str">
        <f t="shared" si="15"/>
        <v/>
      </c>
    </row>
    <row r="1016" spans="8:8">
      <c r="H1016" t="str">
        <f t="shared" si="15"/>
        <v/>
      </c>
    </row>
    <row r="1017" spans="8:8">
      <c r="H1017" t="str">
        <f t="shared" si="15"/>
        <v/>
      </c>
    </row>
    <row r="1018" spans="8:8">
      <c r="H1018" t="str">
        <f t="shared" si="15"/>
        <v/>
      </c>
    </row>
    <row r="1019" spans="8:8">
      <c r="H1019" t="str">
        <f t="shared" si="15"/>
        <v/>
      </c>
    </row>
    <row r="1020" spans="8:8">
      <c r="H1020" t="str">
        <f t="shared" si="15"/>
        <v/>
      </c>
    </row>
    <row r="1021" spans="8:8">
      <c r="H1021" t="str">
        <f t="shared" si="15"/>
        <v/>
      </c>
    </row>
    <row r="1022" spans="8:8">
      <c r="H1022" t="str">
        <f t="shared" si="15"/>
        <v/>
      </c>
    </row>
    <row r="1023" spans="8:8">
      <c r="H1023" t="str">
        <f t="shared" si="15"/>
        <v/>
      </c>
    </row>
    <row r="1024" spans="8:8">
      <c r="H1024" t="str">
        <f t="shared" si="15"/>
        <v/>
      </c>
    </row>
    <row r="1025" spans="8:8">
      <c r="H1025" t="str">
        <f t="shared" si="15"/>
        <v/>
      </c>
    </row>
    <row r="1026" spans="8:8">
      <c r="H1026" t="str">
        <f t="shared" si="15"/>
        <v/>
      </c>
    </row>
    <row r="1027" spans="8:8">
      <c r="H1027" t="str">
        <f t="shared" ref="H1027:H1090" si="16">IFERROR(IF(DATEDIF(F1027,G1027,"m")=0,"",DATEDIF(F1027,G1027,"m"))+1,"")</f>
        <v/>
      </c>
    </row>
    <row r="1028" spans="8:8">
      <c r="H1028" t="str">
        <f t="shared" si="16"/>
        <v/>
      </c>
    </row>
    <row r="1029" spans="8:8">
      <c r="H1029" t="str">
        <f t="shared" si="16"/>
        <v/>
      </c>
    </row>
    <row r="1030" spans="8:8">
      <c r="H1030" t="str">
        <f t="shared" si="16"/>
        <v/>
      </c>
    </row>
    <row r="1031" spans="8:8">
      <c r="H1031" t="str">
        <f t="shared" si="16"/>
        <v/>
      </c>
    </row>
    <row r="1032" spans="8:8">
      <c r="H1032" t="str">
        <f t="shared" si="16"/>
        <v/>
      </c>
    </row>
    <row r="1033" spans="8:8">
      <c r="H1033" t="str">
        <f t="shared" si="16"/>
        <v/>
      </c>
    </row>
    <row r="1034" spans="8:8">
      <c r="H1034" t="str">
        <f t="shared" si="16"/>
        <v/>
      </c>
    </row>
    <row r="1035" spans="8:8">
      <c r="H1035" t="str">
        <f t="shared" si="16"/>
        <v/>
      </c>
    </row>
    <row r="1036" spans="8:8">
      <c r="H1036" t="str">
        <f t="shared" si="16"/>
        <v/>
      </c>
    </row>
    <row r="1037" spans="8:8">
      <c r="H1037" t="str">
        <f t="shared" si="16"/>
        <v/>
      </c>
    </row>
    <row r="1038" spans="8:8">
      <c r="H1038" t="str">
        <f t="shared" si="16"/>
        <v/>
      </c>
    </row>
    <row r="1039" spans="8:8">
      <c r="H1039" t="str">
        <f t="shared" si="16"/>
        <v/>
      </c>
    </row>
    <row r="1040" spans="8:8">
      <c r="H1040" t="str">
        <f t="shared" si="16"/>
        <v/>
      </c>
    </row>
    <row r="1041" spans="8:8">
      <c r="H1041" t="str">
        <f t="shared" si="16"/>
        <v/>
      </c>
    </row>
    <row r="1042" spans="8:8">
      <c r="H1042" t="str">
        <f t="shared" si="16"/>
        <v/>
      </c>
    </row>
    <row r="1043" spans="8:8">
      <c r="H1043" t="str">
        <f t="shared" si="16"/>
        <v/>
      </c>
    </row>
    <row r="1044" spans="8:8">
      <c r="H1044" t="str">
        <f t="shared" si="16"/>
        <v/>
      </c>
    </row>
    <row r="1045" spans="8:8">
      <c r="H1045" t="str">
        <f t="shared" si="16"/>
        <v/>
      </c>
    </row>
    <row r="1046" spans="8:8">
      <c r="H1046" t="str">
        <f t="shared" si="16"/>
        <v/>
      </c>
    </row>
    <row r="1047" spans="8:8">
      <c r="H1047" t="str">
        <f t="shared" si="16"/>
        <v/>
      </c>
    </row>
    <row r="1048" spans="8:8">
      <c r="H1048" t="str">
        <f t="shared" si="16"/>
        <v/>
      </c>
    </row>
    <row r="1049" spans="8:8">
      <c r="H1049" t="str">
        <f t="shared" si="16"/>
        <v/>
      </c>
    </row>
    <row r="1050" spans="8:8">
      <c r="H1050" t="str">
        <f t="shared" si="16"/>
        <v/>
      </c>
    </row>
    <row r="1051" spans="8:8">
      <c r="H1051" t="str">
        <f t="shared" si="16"/>
        <v/>
      </c>
    </row>
    <row r="1052" spans="8:8">
      <c r="H1052" t="str">
        <f t="shared" si="16"/>
        <v/>
      </c>
    </row>
    <row r="1053" spans="8:8">
      <c r="H1053" t="str">
        <f t="shared" si="16"/>
        <v/>
      </c>
    </row>
    <row r="1054" spans="8:8">
      <c r="H1054" t="str">
        <f t="shared" si="16"/>
        <v/>
      </c>
    </row>
    <row r="1055" spans="8:8">
      <c r="H1055" t="str">
        <f t="shared" si="16"/>
        <v/>
      </c>
    </row>
    <row r="1056" spans="8:8">
      <c r="H1056" t="str">
        <f t="shared" si="16"/>
        <v/>
      </c>
    </row>
    <row r="1057" spans="8:8">
      <c r="H1057" t="str">
        <f t="shared" si="16"/>
        <v/>
      </c>
    </row>
    <row r="1058" spans="8:8">
      <c r="H1058" t="str">
        <f t="shared" si="16"/>
        <v/>
      </c>
    </row>
    <row r="1059" spans="8:8">
      <c r="H1059" t="str">
        <f t="shared" si="16"/>
        <v/>
      </c>
    </row>
    <row r="1060" spans="8:8">
      <c r="H1060" t="str">
        <f t="shared" si="16"/>
        <v/>
      </c>
    </row>
    <row r="1061" spans="8:8">
      <c r="H1061" t="str">
        <f t="shared" si="16"/>
        <v/>
      </c>
    </row>
    <row r="1062" spans="8:8">
      <c r="H1062" t="str">
        <f t="shared" si="16"/>
        <v/>
      </c>
    </row>
    <row r="1063" spans="8:8">
      <c r="H1063" t="str">
        <f t="shared" si="16"/>
        <v/>
      </c>
    </row>
    <row r="1064" spans="8:8">
      <c r="H1064" t="str">
        <f t="shared" si="16"/>
        <v/>
      </c>
    </row>
    <row r="1065" spans="8:8">
      <c r="H1065" t="str">
        <f t="shared" si="16"/>
        <v/>
      </c>
    </row>
    <row r="1066" spans="8:8">
      <c r="H1066" t="str">
        <f t="shared" si="16"/>
        <v/>
      </c>
    </row>
    <row r="1067" spans="8:8">
      <c r="H1067" t="str">
        <f t="shared" si="16"/>
        <v/>
      </c>
    </row>
    <row r="1068" spans="8:8">
      <c r="H1068" t="str">
        <f t="shared" si="16"/>
        <v/>
      </c>
    </row>
    <row r="1069" spans="8:8">
      <c r="H1069" t="str">
        <f t="shared" si="16"/>
        <v/>
      </c>
    </row>
    <row r="1070" spans="8:8">
      <c r="H1070" t="str">
        <f t="shared" si="16"/>
        <v/>
      </c>
    </row>
    <row r="1071" spans="8:8">
      <c r="H1071" t="str">
        <f t="shared" si="16"/>
        <v/>
      </c>
    </row>
    <row r="1072" spans="8:8">
      <c r="H1072" t="str">
        <f t="shared" si="16"/>
        <v/>
      </c>
    </row>
    <row r="1073" spans="8:8">
      <c r="H1073" t="str">
        <f t="shared" si="16"/>
        <v/>
      </c>
    </row>
    <row r="1074" spans="8:8">
      <c r="H1074" t="str">
        <f t="shared" si="16"/>
        <v/>
      </c>
    </row>
    <row r="1075" spans="8:8">
      <c r="H1075" t="str">
        <f t="shared" si="16"/>
        <v/>
      </c>
    </row>
    <row r="1076" spans="8:8">
      <c r="H1076" t="str">
        <f t="shared" si="16"/>
        <v/>
      </c>
    </row>
    <row r="1077" spans="8:8">
      <c r="H1077" t="str">
        <f t="shared" si="16"/>
        <v/>
      </c>
    </row>
    <row r="1078" spans="8:8">
      <c r="H1078" t="str">
        <f t="shared" si="16"/>
        <v/>
      </c>
    </row>
    <row r="1079" spans="8:8">
      <c r="H1079" t="str">
        <f t="shared" si="16"/>
        <v/>
      </c>
    </row>
    <row r="1080" spans="8:8">
      <c r="H1080" t="str">
        <f t="shared" si="16"/>
        <v/>
      </c>
    </row>
    <row r="1081" spans="8:8">
      <c r="H1081" t="str">
        <f t="shared" si="16"/>
        <v/>
      </c>
    </row>
    <row r="1082" spans="8:8">
      <c r="H1082" t="str">
        <f t="shared" si="16"/>
        <v/>
      </c>
    </row>
    <row r="1083" spans="8:8">
      <c r="H1083" t="str">
        <f t="shared" si="16"/>
        <v/>
      </c>
    </row>
    <row r="1084" spans="8:8">
      <c r="H1084" t="str">
        <f t="shared" si="16"/>
        <v/>
      </c>
    </row>
    <row r="1085" spans="8:8">
      <c r="H1085" t="str">
        <f t="shared" si="16"/>
        <v/>
      </c>
    </row>
    <row r="1086" spans="8:8">
      <c r="H1086" t="str">
        <f t="shared" si="16"/>
        <v/>
      </c>
    </row>
    <row r="1087" spans="8:8">
      <c r="H1087" t="str">
        <f t="shared" si="16"/>
        <v/>
      </c>
    </row>
    <row r="1088" spans="8:8">
      <c r="H1088" t="str">
        <f t="shared" si="16"/>
        <v/>
      </c>
    </row>
    <row r="1089" spans="8:8">
      <c r="H1089" t="str">
        <f t="shared" si="16"/>
        <v/>
      </c>
    </row>
    <row r="1090" spans="8:8">
      <c r="H1090" t="str">
        <f t="shared" si="16"/>
        <v/>
      </c>
    </row>
    <row r="1091" spans="8:8">
      <c r="H1091" t="str">
        <f t="shared" ref="H1091:H1154" si="17">IFERROR(IF(DATEDIF(F1091,G1091,"m")=0,"",DATEDIF(F1091,G1091,"m"))+1,"")</f>
        <v/>
      </c>
    </row>
    <row r="1092" spans="8:8">
      <c r="H1092" t="str">
        <f t="shared" si="17"/>
        <v/>
      </c>
    </row>
    <row r="1093" spans="8:8">
      <c r="H1093" t="str">
        <f t="shared" si="17"/>
        <v/>
      </c>
    </row>
    <row r="1094" spans="8:8">
      <c r="H1094" t="str">
        <f t="shared" si="17"/>
        <v/>
      </c>
    </row>
    <row r="1095" spans="8:8">
      <c r="H1095" t="str">
        <f t="shared" si="17"/>
        <v/>
      </c>
    </row>
    <row r="1096" spans="8:8">
      <c r="H1096" t="str">
        <f t="shared" si="17"/>
        <v/>
      </c>
    </row>
    <row r="1097" spans="8:8">
      <c r="H1097" t="str">
        <f t="shared" si="17"/>
        <v/>
      </c>
    </row>
    <row r="1098" spans="8:8">
      <c r="H1098" t="str">
        <f t="shared" si="17"/>
        <v/>
      </c>
    </row>
    <row r="1099" spans="8:8">
      <c r="H1099" t="str">
        <f t="shared" si="17"/>
        <v/>
      </c>
    </row>
    <row r="1100" spans="8:8">
      <c r="H1100" t="str">
        <f t="shared" si="17"/>
        <v/>
      </c>
    </row>
    <row r="1101" spans="8:8">
      <c r="H1101" t="str">
        <f t="shared" si="17"/>
        <v/>
      </c>
    </row>
    <row r="1102" spans="8:8">
      <c r="H1102" t="str">
        <f t="shared" si="17"/>
        <v/>
      </c>
    </row>
    <row r="1103" spans="8:8">
      <c r="H1103" t="str">
        <f t="shared" si="17"/>
        <v/>
      </c>
    </row>
    <row r="1104" spans="8:8">
      <c r="H1104" t="str">
        <f t="shared" si="17"/>
        <v/>
      </c>
    </row>
    <row r="1105" spans="8:8">
      <c r="H1105" t="str">
        <f t="shared" si="17"/>
        <v/>
      </c>
    </row>
    <row r="1106" spans="8:8">
      <c r="H1106" t="str">
        <f t="shared" si="17"/>
        <v/>
      </c>
    </row>
    <row r="1107" spans="8:8">
      <c r="H1107" t="str">
        <f t="shared" si="17"/>
        <v/>
      </c>
    </row>
    <row r="1108" spans="8:8">
      <c r="H1108" t="str">
        <f t="shared" si="17"/>
        <v/>
      </c>
    </row>
    <row r="1109" spans="8:8">
      <c r="H1109" t="str">
        <f t="shared" si="17"/>
        <v/>
      </c>
    </row>
    <row r="1110" spans="8:8">
      <c r="H1110" t="str">
        <f t="shared" si="17"/>
        <v/>
      </c>
    </row>
    <row r="1111" spans="8:8">
      <c r="H1111" t="str">
        <f t="shared" si="17"/>
        <v/>
      </c>
    </row>
    <row r="1112" spans="8:8">
      <c r="H1112" t="str">
        <f t="shared" si="17"/>
        <v/>
      </c>
    </row>
    <row r="1113" spans="8:8">
      <c r="H1113" t="str">
        <f t="shared" si="17"/>
        <v/>
      </c>
    </row>
    <row r="1114" spans="8:8">
      <c r="H1114" t="str">
        <f t="shared" si="17"/>
        <v/>
      </c>
    </row>
    <row r="1115" spans="8:8">
      <c r="H1115" t="str">
        <f t="shared" si="17"/>
        <v/>
      </c>
    </row>
    <row r="1116" spans="8:8">
      <c r="H1116" t="str">
        <f t="shared" si="17"/>
        <v/>
      </c>
    </row>
    <row r="1117" spans="8:8">
      <c r="H1117" t="str">
        <f t="shared" si="17"/>
        <v/>
      </c>
    </row>
    <row r="1118" spans="8:8">
      <c r="H1118" t="str">
        <f t="shared" si="17"/>
        <v/>
      </c>
    </row>
    <row r="1119" spans="8:8">
      <c r="H1119" t="str">
        <f t="shared" si="17"/>
        <v/>
      </c>
    </row>
    <row r="1120" spans="8:8">
      <c r="H1120" t="str">
        <f t="shared" si="17"/>
        <v/>
      </c>
    </row>
    <row r="1121" spans="8:8">
      <c r="H1121" t="str">
        <f t="shared" si="17"/>
        <v/>
      </c>
    </row>
    <row r="1122" spans="8:8">
      <c r="H1122" t="str">
        <f t="shared" si="17"/>
        <v/>
      </c>
    </row>
    <row r="1123" spans="8:8">
      <c r="H1123" t="str">
        <f t="shared" si="17"/>
        <v/>
      </c>
    </row>
    <row r="1124" spans="8:8">
      <c r="H1124" t="str">
        <f t="shared" si="17"/>
        <v/>
      </c>
    </row>
    <row r="1125" spans="8:8">
      <c r="H1125" t="str">
        <f t="shared" si="17"/>
        <v/>
      </c>
    </row>
    <row r="1126" spans="8:8">
      <c r="H1126" t="str">
        <f t="shared" si="17"/>
        <v/>
      </c>
    </row>
    <row r="1127" spans="8:8">
      <c r="H1127" t="str">
        <f t="shared" si="17"/>
        <v/>
      </c>
    </row>
    <row r="1128" spans="8:8">
      <c r="H1128" t="str">
        <f t="shared" si="17"/>
        <v/>
      </c>
    </row>
    <row r="1129" spans="8:8">
      <c r="H1129" t="str">
        <f t="shared" si="17"/>
        <v/>
      </c>
    </row>
    <row r="1130" spans="8:8">
      <c r="H1130" t="str">
        <f t="shared" si="17"/>
        <v/>
      </c>
    </row>
    <row r="1131" spans="8:8">
      <c r="H1131" t="str">
        <f t="shared" si="17"/>
        <v/>
      </c>
    </row>
    <row r="1132" spans="8:8">
      <c r="H1132" t="str">
        <f t="shared" si="17"/>
        <v/>
      </c>
    </row>
    <row r="1133" spans="8:8">
      <c r="H1133" t="str">
        <f t="shared" si="17"/>
        <v/>
      </c>
    </row>
    <row r="1134" spans="8:8">
      <c r="H1134" t="str">
        <f t="shared" si="17"/>
        <v/>
      </c>
    </row>
    <row r="1135" spans="8:8">
      <c r="H1135" t="str">
        <f t="shared" si="17"/>
        <v/>
      </c>
    </row>
    <row r="1136" spans="8:8">
      <c r="H1136" t="str">
        <f t="shared" si="17"/>
        <v/>
      </c>
    </row>
    <row r="1137" spans="8:8">
      <c r="H1137" t="str">
        <f t="shared" si="17"/>
        <v/>
      </c>
    </row>
    <row r="1138" spans="8:8">
      <c r="H1138" t="str">
        <f t="shared" si="17"/>
        <v/>
      </c>
    </row>
    <row r="1139" spans="8:8">
      <c r="H1139" t="str">
        <f t="shared" si="17"/>
        <v/>
      </c>
    </row>
    <row r="1140" spans="8:8">
      <c r="H1140" t="str">
        <f t="shared" si="17"/>
        <v/>
      </c>
    </row>
    <row r="1141" spans="8:8">
      <c r="H1141" t="str">
        <f t="shared" si="17"/>
        <v/>
      </c>
    </row>
    <row r="1142" spans="8:8">
      <c r="H1142" t="str">
        <f t="shared" si="17"/>
        <v/>
      </c>
    </row>
    <row r="1143" spans="8:8">
      <c r="H1143" t="str">
        <f t="shared" si="17"/>
        <v/>
      </c>
    </row>
    <row r="1144" spans="8:8">
      <c r="H1144" t="str">
        <f t="shared" si="17"/>
        <v/>
      </c>
    </row>
    <row r="1145" spans="8:8">
      <c r="H1145" t="str">
        <f t="shared" si="17"/>
        <v/>
      </c>
    </row>
    <row r="1146" spans="8:8">
      <c r="H1146" t="str">
        <f t="shared" si="17"/>
        <v/>
      </c>
    </row>
    <row r="1147" spans="8:8">
      <c r="H1147" t="str">
        <f t="shared" si="17"/>
        <v/>
      </c>
    </row>
    <row r="1148" spans="8:8">
      <c r="H1148" t="str">
        <f t="shared" si="17"/>
        <v/>
      </c>
    </row>
    <row r="1149" spans="8:8">
      <c r="H1149" t="str">
        <f t="shared" si="17"/>
        <v/>
      </c>
    </row>
    <row r="1150" spans="8:8">
      <c r="H1150" t="str">
        <f t="shared" si="17"/>
        <v/>
      </c>
    </row>
    <row r="1151" spans="8:8">
      <c r="H1151" t="str">
        <f t="shared" si="17"/>
        <v/>
      </c>
    </row>
    <row r="1152" spans="8:8">
      <c r="H1152" t="str">
        <f t="shared" si="17"/>
        <v/>
      </c>
    </row>
    <row r="1153" spans="8:8">
      <c r="H1153" t="str">
        <f t="shared" si="17"/>
        <v/>
      </c>
    </row>
    <row r="1154" spans="8:8">
      <c r="H1154" t="str">
        <f t="shared" si="17"/>
        <v/>
      </c>
    </row>
    <row r="1155" spans="8:8">
      <c r="H1155" t="str">
        <f t="shared" ref="H1155:H1218" si="18">IFERROR(IF(DATEDIF(F1155,G1155,"m")=0,"",DATEDIF(F1155,G1155,"m"))+1,"")</f>
        <v/>
      </c>
    </row>
    <row r="1156" spans="8:8">
      <c r="H1156" t="str">
        <f t="shared" si="18"/>
        <v/>
      </c>
    </row>
    <row r="1157" spans="8:8">
      <c r="H1157" t="str">
        <f t="shared" si="18"/>
        <v/>
      </c>
    </row>
    <row r="1158" spans="8:8">
      <c r="H1158" t="str">
        <f t="shared" si="18"/>
        <v/>
      </c>
    </row>
    <row r="1159" spans="8:8">
      <c r="H1159" t="str">
        <f t="shared" si="18"/>
        <v/>
      </c>
    </row>
    <row r="1160" spans="8:8">
      <c r="H1160" t="str">
        <f t="shared" si="18"/>
        <v/>
      </c>
    </row>
    <row r="1161" spans="8:8">
      <c r="H1161" t="str">
        <f t="shared" si="18"/>
        <v/>
      </c>
    </row>
    <row r="1162" spans="8:8">
      <c r="H1162" t="str">
        <f t="shared" si="18"/>
        <v/>
      </c>
    </row>
    <row r="1163" spans="8:8">
      <c r="H1163" t="str">
        <f t="shared" si="18"/>
        <v/>
      </c>
    </row>
    <row r="1164" spans="8:8">
      <c r="H1164" t="str">
        <f t="shared" si="18"/>
        <v/>
      </c>
    </row>
    <row r="1165" spans="8:8">
      <c r="H1165" t="str">
        <f t="shared" si="18"/>
        <v/>
      </c>
    </row>
    <row r="1166" spans="8:8">
      <c r="H1166" t="str">
        <f t="shared" si="18"/>
        <v/>
      </c>
    </row>
    <row r="1167" spans="8:8">
      <c r="H1167" t="str">
        <f t="shared" si="18"/>
        <v/>
      </c>
    </row>
    <row r="1168" spans="8:8">
      <c r="H1168" t="str">
        <f t="shared" si="18"/>
        <v/>
      </c>
    </row>
    <row r="1169" spans="8:8">
      <c r="H1169" t="str">
        <f t="shared" si="18"/>
        <v/>
      </c>
    </row>
    <row r="1170" spans="8:8">
      <c r="H1170" t="str">
        <f t="shared" si="18"/>
        <v/>
      </c>
    </row>
    <row r="1171" spans="8:8">
      <c r="H1171" t="str">
        <f t="shared" si="18"/>
        <v/>
      </c>
    </row>
    <row r="1172" spans="8:8">
      <c r="H1172" t="str">
        <f t="shared" si="18"/>
        <v/>
      </c>
    </row>
    <row r="1173" spans="8:8">
      <c r="H1173" t="str">
        <f t="shared" si="18"/>
        <v/>
      </c>
    </row>
    <row r="1174" spans="8:8">
      <c r="H1174" t="str">
        <f t="shared" si="18"/>
        <v/>
      </c>
    </row>
    <row r="1175" spans="8:8">
      <c r="H1175" t="str">
        <f t="shared" si="18"/>
        <v/>
      </c>
    </row>
    <row r="1176" spans="8:8">
      <c r="H1176" t="str">
        <f t="shared" si="18"/>
        <v/>
      </c>
    </row>
    <row r="1177" spans="8:8">
      <c r="H1177" t="str">
        <f t="shared" si="18"/>
        <v/>
      </c>
    </row>
    <row r="1178" spans="8:8">
      <c r="H1178" t="str">
        <f t="shared" si="18"/>
        <v/>
      </c>
    </row>
    <row r="1179" spans="8:8">
      <c r="H1179" t="str">
        <f t="shared" si="18"/>
        <v/>
      </c>
    </row>
    <row r="1180" spans="8:8">
      <c r="H1180" t="str">
        <f t="shared" si="18"/>
        <v/>
      </c>
    </row>
    <row r="1181" spans="8:8">
      <c r="H1181" t="str">
        <f t="shared" si="18"/>
        <v/>
      </c>
    </row>
    <row r="1182" spans="8:8">
      <c r="H1182" t="str">
        <f t="shared" si="18"/>
        <v/>
      </c>
    </row>
    <row r="1183" spans="8:8">
      <c r="H1183" t="str">
        <f t="shared" si="18"/>
        <v/>
      </c>
    </row>
    <row r="1184" spans="8:8">
      <c r="H1184" t="str">
        <f t="shared" si="18"/>
        <v/>
      </c>
    </row>
    <row r="1185" spans="8:8">
      <c r="H1185" t="str">
        <f t="shared" si="18"/>
        <v/>
      </c>
    </row>
    <row r="1186" spans="8:8">
      <c r="H1186" t="str">
        <f t="shared" si="18"/>
        <v/>
      </c>
    </row>
    <row r="1187" spans="8:8">
      <c r="H1187" t="str">
        <f t="shared" si="18"/>
        <v/>
      </c>
    </row>
    <row r="1188" spans="8:8">
      <c r="H1188" t="str">
        <f t="shared" si="18"/>
        <v/>
      </c>
    </row>
    <row r="1189" spans="8:8">
      <c r="H1189" t="str">
        <f t="shared" si="18"/>
        <v/>
      </c>
    </row>
    <row r="1190" spans="8:8">
      <c r="H1190" t="str">
        <f t="shared" si="18"/>
        <v/>
      </c>
    </row>
    <row r="1191" spans="8:8">
      <c r="H1191" t="str">
        <f t="shared" si="18"/>
        <v/>
      </c>
    </row>
    <row r="1192" spans="8:8">
      <c r="H1192" t="str">
        <f t="shared" si="18"/>
        <v/>
      </c>
    </row>
    <row r="1193" spans="8:8">
      <c r="H1193" t="str">
        <f t="shared" si="18"/>
        <v/>
      </c>
    </row>
    <row r="1194" spans="8:8">
      <c r="H1194" t="str">
        <f t="shared" si="18"/>
        <v/>
      </c>
    </row>
    <row r="1195" spans="8:8">
      <c r="H1195" t="str">
        <f t="shared" si="18"/>
        <v/>
      </c>
    </row>
    <row r="1196" spans="8:8">
      <c r="H1196" t="str">
        <f t="shared" si="18"/>
        <v/>
      </c>
    </row>
    <row r="1197" spans="8:8">
      <c r="H1197" t="str">
        <f t="shared" si="18"/>
        <v/>
      </c>
    </row>
    <row r="1198" spans="8:8">
      <c r="H1198" t="str">
        <f t="shared" si="18"/>
        <v/>
      </c>
    </row>
    <row r="1199" spans="8:8">
      <c r="H1199" t="str">
        <f t="shared" si="18"/>
        <v/>
      </c>
    </row>
    <row r="1200" spans="8:8">
      <c r="H1200" t="str">
        <f t="shared" si="18"/>
        <v/>
      </c>
    </row>
    <row r="1201" spans="8:8">
      <c r="H1201" t="str">
        <f t="shared" si="18"/>
        <v/>
      </c>
    </row>
    <row r="1202" spans="8:8">
      <c r="H1202" t="str">
        <f t="shared" si="18"/>
        <v/>
      </c>
    </row>
    <row r="1203" spans="8:8">
      <c r="H1203" t="str">
        <f t="shared" si="18"/>
        <v/>
      </c>
    </row>
    <row r="1204" spans="8:8">
      <c r="H1204" t="str">
        <f t="shared" si="18"/>
        <v/>
      </c>
    </row>
    <row r="1205" spans="8:8">
      <c r="H1205" t="str">
        <f t="shared" si="18"/>
        <v/>
      </c>
    </row>
    <row r="1206" spans="8:8">
      <c r="H1206" t="str">
        <f t="shared" si="18"/>
        <v/>
      </c>
    </row>
    <row r="1207" spans="8:8">
      <c r="H1207" t="str">
        <f t="shared" si="18"/>
        <v/>
      </c>
    </row>
    <row r="1208" spans="8:8">
      <c r="H1208" t="str">
        <f t="shared" si="18"/>
        <v/>
      </c>
    </row>
    <row r="1209" spans="8:8">
      <c r="H1209" t="str">
        <f t="shared" si="18"/>
        <v/>
      </c>
    </row>
    <row r="1210" spans="8:8">
      <c r="H1210" t="str">
        <f t="shared" si="18"/>
        <v/>
      </c>
    </row>
    <row r="1211" spans="8:8">
      <c r="H1211" t="str">
        <f t="shared" si="18"/>
        <v/>
      </c>
    </row>
    <row r="1212" spans="8:8">
      <c r="H1212" t="str">
        <f t="shared" si="18"/>
        <v/>
      </c>
    </row>
    <row r="1213" spans="8:8">
      <c r="H1213" t="str">
        <f t="shared" si="18"/>
        <v/>
      </c>
    </row>
    <row r="1214" spans="8:8">
      <c r="H1214" t="str">
        <f t="shared" si="18"/>
        <v/>
      </c>
    </row>
    <row r="1215" spans="8:8">
      <c r="H1215" t="str">
        <f t="shared" si="18"/>
        <v/>
      </c>
    </row>
    <row r="1216" spans="8:8">
      <c r="H1216" t="str">
        <f t="shared" si="18"/>
        <v/>
      </c>
    </row>
    <row r="1217" spans="8:8">
      <c r="H1217" t="str">
        <f t="shared" si="18"/>
        <v/>
      </c>
    </row>
    <row r="1218" spans="8:8">
      <c r="H1218" t="str">
        <f t="shared" si="18"/>
        <v/>
      </c>
    </row>
    <row r="1219" spans="8:8">
      <c r="H1219" t="str">
        <f t="shared" ref="H1219:H1282" si="19">IFERROR(IF(DATEDIF(F1219,G1219,"m")=0,"",DATEDIF(F1219,G1219,"m"))+1,"")</f>
        <v/>
      </c>
    </row>
    <row r="1220" spans="8:8">
      <c r="H1220" t="str">
        <f t="shared" si="19"/>
        <v/>
      </c>
    </row>
    <row r="1221" spans="8:8">
      <c r="H1221" t="str">
        <f t="shared" si="19"/>
        <v/>
      </c>
    </row>
    <row r="1222" spans="8:8">
      <c r="H1222" t="str">
        <f t="shared" si="19"/>
        <v/>
      </c>
    </row>
    <row r="1223" spans="8:8">
      <c r="H1223" t="str">
        <f t="shared" si="19"/>
        <v/>
      </c>
    </row>
    <row r="1224" spans="8:8">
      <c r="H1224" t="str">
        <f t="shared" si="19"/>
        <v/>
      </c>
    </row>
    <row r="1225" spans="8:8">
      <c r="H1225" t="str">
        <f t="shared" si="19"/>
        <v/>
      </c>
    </row>
    <row r="1226" spans="8:8">
      <c r="H1226" t="str">
        <f t="shared" si="19"/>
        <v/>
      </c>
    </row>
    <row r="1227" spans="8:8">
      <c r="H1227" t="str">
        <f t="shared" si="19"/>
        <v/>
      </c>
    </row>
    <row r="1228" spans="8:8">
      <c r="H1228" t="str">
        <f t="shared" si="19"/>
        <v/>
      </c>
    </row>
    <row r="1229" spans="8:8">
      <c r="H1229" t="str">
        <f t="shared" si="19"/>
        <v/>
      </c>
    </row>
    <row r="1230" spans="8:8">
      <c r="H1230" t="str">
        <f t="shared" si="19"/>
        <v/>
      </c>
    </row>
    <row r="1231" spans="8:8">
      <c r="H1231" t="str">
        <f t="shared" si="19"/>
        <v/>
      </c>
    </row>
    <row r="1232" spans="8:8">
      <c r="H1232" t="str">
        <f t="shared" si="19"/>
        <v/>
      </c>
    </row>
    <row r="1233" spans="8:8">
      <c r="H1233" t="str">
        <f t="shared" si="19"/>
        <v/>
      </c>
    </row>
    <row r="1234" spans="8:8">
      <c r="H1234" t="str">
        <f t="shared" si="19"/>
        <v/>
      </c>
    </row>
    <row r="1235" spans="8:8">
      <c r="H1235" t="str">
        <f t="shared" si="19"/>
        <v/>
      </c>
    </row>
    <row r="1236" spans="8:8">
      <c r="H1236" t="str">
        <f t="shared" si="19"/>
        <v/>
      </c>
    </row>
    <row r="1237" spans="8:8">
      <c r="H1237" t="str">
        <f t="shared" si="19"/>
        <v/>
      </c>
    </row>
    <row r="1238" spans="8:8">
      <c r="H1238" t="str">
        <f t="shared" si="19"/>
        <v/>
      </c>
    </row>
    <row r="1239" spans="8:8">
      <c r="H1239" t="str">
        <f t="shared" si="19"/>
        <v/>
      </c>
    </row>
    <row r="1240" spans="8:8">
      <c r="H1240" t="str">
        <f t="shared" si="19"/>
        <v/>
      </c>
    </row>
    <row r="1241" spans="8:8">
      <c r="H1241" t="str">
        <f t="shared" si="19"/>
        <v/>
      </c>
    </row>
    <row r="1242" spans="8:8">
      <c r="H1242" t="str">
        <f t="shared" si="19"/>
        <v/>
      </c>
    </row>
    <row r="1243" spans="8:8">
      <c r="H1243" t="str">
        <f t="shared" si="19"/>
        <v/>
      </c>
    </row>
    <row r="1244" spans="8:8">
      <c r="H1244" t="str">
        <f t="shared" si="19"/>
        <v/>
      </c>
    </row>
    <row r="1245" spans="8:8">
      <c r="H1245" t="str">
        <f t="shared" si="19"/>
        <v/>
      </c>
    </row>
    <row r="1246" spans="8:8">
      <c r="H1246" t="str">
        <f t="shared" si="19"/>
        <v/>
      </c>
    </row>
    <row r="1247" spans="8:8">
      <c r="H1247" t="str">
        <f t="shared" si="19"/>
        <v/>
      </c>
    </row>
    <row r="1248" spans="8:8">
      <c r="H1248" t="str">
        <f t="shared" si="19"/>
        <v/>
      </c>
    </row>
    <row r="1249" spans="8:8">
      <c r="H1249" t="str">
        <f t="shared" si="19"/>
        <v/>
      </c>
    </row>
    <row r="1250" spans="8:8">
      <c r="H1250" t="str">
        <f t="shared" si="19"/>
        <v/>
      </c>
    </row>
    <row r="1251" spans="8:8">
      <c r="H1251" t="str">
        <f t="shared" si="19"/>
        <v/>
      </c>
    </row>
    <row r="1252" spans="8:8">
      <c r="H1252" t="str">
        <f t="shared" si="19"/>
        <v/>
      </c>
    </row>
    <row r="1253" spans="8:8">
      <c r="H1253" t="str">
        <f t="shared" si="19"/>
        <v/>
      </c>
    </row>
    <row r="1254" spans="8:8">
      <c r="H1254" t="str">
        <f t="shared" si="19"/>
        <v/>
      </c>
    </row>
    <row r="1255" spans="8:8">
      <c r="H1255" t="str">
        <f t="shared" si="19"/>
        <v/>
      </c>
    </row>
    <row r="1256" spans="8:8">
      <c r="H1256" t="str">
        <f t="shared" si="19"/>
        <v/>
      </c>
    </row>
    <row r="1257" spans="8:8">
      <c r="H1257" t="str">
        <f t="shared" si="19"/>
        <v/>
      </c>
    </row>
    <row r="1258" spans="8:8">
      <c r="H1258" t="str">
        <f t="shared" si="19"/>
        <v/>
      </c>
    </row>
    <row r="1259" spans="8:8">
      <c r="H1259" t="str">
        <f t="shared" si="19"/>
        <v/>
      </c>
    </row>
    <row r="1260" spans="8:8">
      <c r="H1260" t="str">
        <f t="shared" si="19"/>
        <v/>
      </c>
    </row>
    <row r="1261" spans="8:8">
      <c r="H1261" t="str">
        <f t="shared" si="19"/>
        <v/>
      </c>
    </row>
    <row r="1262" spans="8:8">
      <c r="H1262" t="str">
        <f t="shared" si="19"/>
        <v/>
      </c>
    </row>
    <row r="1263" spans="8:8">
      <c r="H1263" t="str">
        <f t="shared" si="19"/>
        <v/>
      </c>
    </row>
    <row r="1264" spans="8:8">
      <c r="H1264" t="str">
        <f t="shared" si="19"/>
        <v/>
      </c>
    </row>
    <row r="1265" spans="8:8">
      <c r="H1265" t="str">
        <f t="shared" si="19"/>
        <v/>
      </c>
    </row>
    <row r="1266" spans="8:8">
      <c r="H1266" t="str">
        <f t="shared" si="19"/>
        <v/>
      </c>
    </row>
    <row r="1267" spans="8:8">
      <c r="H1267" t="str">
        <f t="shared" si="19"/>
        <v/>
      </c>
    </row>
    <row r="1268" spans="8:8">
      <c r="H1268" t="str">
        <f t="shared" si="19"/>
        <v/>
      </c>
    </row>
    <row r="1269" spans="8:8">
      <c r="H1269" t="str">
        <f t="shared" si="19"/>
        <v/>
      </c>
    </row>
    <row r="1270" spans="8:8">
      <c r="H1270" t="str">
        <f t="shared" si="19"/>
        <v/>
      </c>
    </row>
    <row r="1271" spans="8:8">
      <c r="H1271" t="str">
        <f t="shared" si="19"/>
        <v/>
      </c>
    </row>
    <row r="1272" spans="8:8">
      <c r="H1272" t="str">
        <f t="shared" si="19"/>
        <v/>
      </c>
    </row>
    <row r="1273" spans="8:8">
      <c r="H1273" t="str">
        <f t="shared" si="19"/>
        <v/>
      </c>
    </row>
    <row r="1274" spans="8:8">
      <c r="H1274" t="str">
        <f t="shared" si="19"/>
        <v/>
      </c>
    </row>
    <row r="1275" spans="8:8">
      <c r="H1275" t="str">
        <f t="shared" si="19"/>
        <v/>
      </c>
    </row>
    <row r="1276" spans="8:8">
      <c r="H1276" t="str">
        <f t="shared" si="19"/>
        <v/>
      </c>
    </row>
    <row r="1277" spans="8:8">
      <c r="H1277" t="str">
        <f t="shared" si="19"/>
        <v/>
      </c>
    </row>
    <row r="1278" spans="8:8">
      <c r="H1278" t="str">
        <f t="shared" si="19"/>
        <v/>
      </c>
    </row>
    <row r="1279" spans="8:8">
      <c r="H1279" t="str">
        <f t="shared" si="19"/>
        <v/>
      </c>
    </row>
    <row r="1280" spans="8:8">
      <c r="H1280" t="str">
        <f t="shared" si="19"/>
        <v/>
      </c>
    </row>
    <row r="1281" spans="8:8">
      <c r="H1281" t="str">
        <f t="shared" si="19"/>
        <v/>
      </c>
    </row>
    <row r="1282" spans="8:8">
      <c r="H1282" t="str">
        <f t="shared" si="19"/>
        <v/>
      </c>
    </row>
    <row r="1283" spans="8:8">
      <c r="H1283" t="str">
        <f t="shared" ref="H1283:H1346" si="20">IFERROR(IF(DATEDIF(F1283,G1283,"m")=0,"",DATEDIF(F1283,G1283,"m"))+1,"")</f>
        <v/>
      </c>
    </row>
    <row r="1284" spans="8:8">
      <c r="H1284" t="str">
        <f t="shared" si="20"/>
        <v/>
      </c>
    </row>
    <row r="1285" spans="8:8">
      <c r="H1285" t="str">
        <f t="shared" si="20"/>
        <v/>
      </c>
    </row>
    <row r="1286" spans="8:8">
      <c r="H1286" t="str">
        <f t="shared" si="20"/>
        <v/>
      </c>
    </row>
    <row r="1287" spans="8:8">
      <c r="H1287" t="str">
        <f t="shared" si="20"/>
        <v/>
      </c>
    </row>
    <row r="1288" spans="8:8">
      <c r="H1288" t="str">
        <f t="shared" si="20"/>
        <v/>
      </c>
    </row>
    <row r="1289" spans="8:8">
      <c r="H1289" t="str">
        <f t="shared" si="20"/>
        <v/>
      </c>
    </row>
    <row r="1290" spans="8:8">
      <c r="H1290" t="str">
        <f t="shared" si="20"/>
        <v/>
      </c>
    </row>
    <row r="1291" spans="8:8">
      <c r="H1291" t="str">
        <f t="shared" si="20"/>
        <v/>
      </c>
    </row>
    <row r="1292" spans="8:8">
      <c r="H1292" t="str">
        <f t="shared" si="20"/>
        <v/>
      </c>
    </row>
    <row r="1293" spans="8:8">
      <c r="H1293" t="str">
        <f t="shared" si="20"/>
        <v/>
      </c>
    </row>
    <row r="1294" spans="8:8">
      <c r="H1294" t="str">
        <f t="shared" si="20"/>
        <v/>
      </c>
    </row>
    <row r="1295" spans="8:8">
      <c r="H1295" t="str">
        <f t="shared" si="20"/>
        <v/>
      </c>
    </row>
    <row r="1296" spans="8:8">
      <c r="H1296" t="str">
        <f t="shared" si="20"/>
        <v/>
      </c>
    </row>
    <row r="1297" spans="8:8">
      <c r="H1297" t="str">
        <f t="shared" si="20"/>
        <v/>
      </c>
    </row>
    <row r="1298" spans="8:8">
      <c r="H1298" t="str">
        <f t="shared" si="20"/>
        <v/>
      </c>
    </row>
    <row r="1299" spans="8:8">
      <c r="H1299" t="str">
        <f t="shared" si="20"/>
        <v/>
      </c>
    </row>
    <row r="1300" spans="8:8">
      <c r="H1300" t="str">
        <f t="shared" si="20"/>
        <v/>
      </c>
    </row>
    <row r="1301" spans="8:8">
      <c r="H1301" t="str">
        <f t="shared" si="20"/>
        <v/>
      </c>
    </row>
    <row r="1302" spans="8:8">
      <c r="H1302" t="str">
        <f t="shared" si="20"/>
        <v/>
      </c>
    </row>
    <row r="1303" spans="8:8">
      <c r="H1303" t="str">
        <f t="shared" si="20"/>
        <v/>
      </c>
    </row>
    <row r="1304" spans="8:8">
      <c r="H1304" t="str">
        <f t="shared" si="20"/>
        <v/>
      </c>
    </row>
    <row r="1305" spans="8:8">
      <c r="H1305" t="str">
        <f t="shared" si="20"/>
        <v/>
      </c>
    </row>
    <row r="1306" spans="8:8">
      <c r="H1306" t="str">
        <f t="shared" si="20"/>
        <v/>
      </c>
    </row>
    <row r="1307" spans="8:8">
      <c r="H1307" t="str">
        <f t="shared" si="20"/>
        <v/>
      </c>
    </row>
    <row r="1308" spans="8:8">
      <c r="H1308" t="str">
        <f t="shared" si="20"/>
        <v/>
      </c>
    </row>
    <row r="1309" spans="8:8">
      <c r="H1309" t="str">
        <f t="shared" si="20"/>
        <v/>
      </c>
    </row>
    <row r="1310" spans="8:8">
      <c r="H1310" t="str">
        <f t="shared" si="20"/>
        <v/>
      </c>
    </row>
    <row r="1311" spans="8:8">
      <c r="H1311" t="str">
        <f t="shared" si="20"/>
        <v/>
      </c>
    </row>
    <row r="1312" spans="8:8">
      <c r="H1312" t="str">
        <f t="shared" si="20"/>
        <v/>
      </c>
    </row>
    <row r="1313" spans="8:8">
      <c r="H1313" t="str">
        <f t="shared" si="20"/>
        <v/>
      </c>
    </row>
    <row r="1314" spans="8:8">
      <c r="H1314" t="str">
        <f t="shared" si="20"/>
        <v/>
      </c>
    </row>
    <row r="1315" spans="8:8">
      <c r="H1315" t="str">
        <f t="shared" si="20"/>
        <v/>
      </c>
    </row>
    <row r="1316" spans="8:8">
      <c r="H1316" t="str">
        <f t="shared" si="20"/>
        <v/>
      </c>
    </row>
    <row r="1317" spans="8:8">
      <c r="H1317" t="str">
        <f t="shared" si="20"/>
        <v/>
      </c>
    </row>
    <row r="1318" spans="8:8">
      <c r="H1318" t="str">
        <f t="shared" si="20"/>
        <v/>
      </c>
    </row>
    <row r="1319" spans="8:8">
      <c r="H1319" t="str">
        <f t="shared" si="20"/>
        <v/>
      </c>
    </row>
    <row r="1320" spans="8:8">
      <c r="H1320" t="str">
        <f t="shared" si="20"/>
        <v/>
      </c>
    </row>
    <row r="1321" spans="8:8">
      <c r="H1321" t="str">
        <f t="shared" si="20"/>
        <v/>
      </c>
    </row>
    <row r="1322" spans="8:8">
      <c r="H1322" t="str">
        <f t="shared" si="20"/>
        <v/>
      </c>
    </row>
    <row r="1323" spans="8:8">
      <c r="H1323" t="str">
        <f t="shared" si="20"/>
        <v/>
      </c>
    </row>
    <row r="1324" spans="8:8">
      <c r="H1324" t="str">
        <f t="shared" si="20"/>
        <v/>
      </c>
    </row>
    <row r="1325" spans="8:8">
      <c r="H1325" t="str">
        <f t="shared" si="20"/>
        <v/>
      </c>
    </row>
    <row r="1326" spans="8:8">
      <c r="H1326" t="str">
        <f t="shared" si="20"/>
        <v/>
      </c>
    </row>
    <row r="1327" spans="8:8">
      <c r="H1327" t="str">
        <f t="shared" si="20"/>
        <v/>
      </c>
    </row>
    <row r="1328" spans="8:8">
      <c r="H1328" t="str">
        <f t="shared" si="20"/>
        <v/>
      </c>
    </row>
    <row r="1329" spans="8:8">
      <c r="H1329" t="str">
        <f t="shared" si="20"/>
        <v/>
      </c>
    </row>
    <row r="1330" spans="8:8">
      <c r="H1330" t="str">
        <f t="shared" si="20"/>
        <v/>
      </c>
    </row>
    <row r="1331" spans="8:8">
      <c r="H1331" t="str">
        <f t="shared" si="20"/>
        <v/>
      </c>
    </row>
    <row r="1332" spans="8:8">
      <c r="H1332" t="str">
        <f t="shared" si="20"/>
        <v/>
      </c>
    </row>
    <row r="1333" spans="8:8">
      <c r="H1333" t="str">
        <f t="shared" si="20"/>
        <v/>
      </c>
    </row>
    <row r="1334" spans="8:8">
      <c r="H1334" t="str">
        <f t="shared" si="20"/>
        <v/>
      </c>
    </row>
    <row r="1335" spans="8:8">
      <c r="H1335" t="str">
        <f t="shared" si="20"/>
        <v/>
      </c>
    </row>
    <row r="1336" spans="8:8">
      <c r="H1336" t="str">
        <f t="shared" si="20"/>
        <v/>
      </c>
    </row>
    <row r="1337" spans="8:8">
      <c r="H1337" t="str">
        <f t="shared" si="20"/>
        <v/>
      </c>
    </row>
    <row r="1338" spans="8:8">
      <c r="H1338" t="str">
        <f t="shared" si="20"/>
        <v/>
      </c>
    </row>
    <row r="1339" spans="8:8">
      <c r="H1339" t="str">
        <f t="shared" si="20"/>
        <v/>
      </c>
    </row>
    <row r="1340" spans="8:8">
      <c r="H1340" t="str">
        <f t="shared" si="20"/>
        <v/>
      </c>
    </row>
    <row r="1341" spans="8:8">
      <c r="H1341" t="str">
        <f t="shared" si="20"/>
        <v/>
      </c>
    </row>
    <row r="1342" spans="8:8">
      <c r="H1342" t="str">
        <f t="shared" si="20"/>
        <v/>
      </c>
    </row>
    <row r="1343" spans="8:8">
      <c r="H1343" t="str">
        <f t="shared" si="20"/>
        <v/>
      </c>
    </row>
    <row r="1344" spans="8:8">
      <c r="H1344" t="str">
        <f t="shared" si="20"/>
        <v/>
      </c>
    </row>
    <row r="1345" spans="8:8">
      <c r="H1345" t="str">
        <f t="shared" si="20"/>
        <v/>
      </c>
    </row>
    <row r="1346" spans="8:8">
      <c r="H1346" t="str">
        <f t="shared" si="20"/>
        <v/>
      </c>
    </row>
    <row r="1347" spans="8:8">
      <c r="H1347" t="str">
        <f t="shared" ref="H1347:H1410" si="21">IFERROR(IF(DATEDIF(F1347,G1347,"m")=0,"",DATEDIF(F1347,G1347,"m"))+1,"")</f>
        <v/>
      </c>
    </row>
    <row r="1348" spans="8:8">
      <c r="H1348" t="str">
        <f t="shared" si="21"/>
        <v/>
      </c>
    </row>
    <row r="1349" spans="8:8">
      <c r="H1349" t="str">
        <f t="shared" si="21"/>
        <v/>
      </c>
    </row>
    <row r="1350" spans="8:8">
      <c r="H1350" t="str">
        <f t="shared" si="21"/>
        <v/>
      </c>
    </row>
    <row r="1351" spans="8:8">
      <c r="H1351" t="str">
        <f t="shared" si="21"/>
        <v/>
      </c>
    </row>
    <row r="1352" spans="8:8">
      <c r="H1352" t="str">
        <f t="shared" si="21"/>
        <v/>
      </c>
    </row>
    <row r="1353" spans="8:8">
      <c r="H1353" t="str">
        <f t="shared" si="21"/>
        <v/>
      </c>
    </row>
    <row r="1354" spans="8:8">
      <c r="H1354" t="str">
        <f t="shared" si="21"/>
        <v/>
      </c>
    </row>
    <row r="1355" spans="8:8">
      <c r="H1355" t="str">
        <f t="shared" si="21"/>
        <v/>
      </c>
    </row>
    <row r="1356" spans="8:8">
      <c r="H1356" t="str">
        <f t="shared" si="21"/>
        <v/>
      </c>
    </row>
    <row r="1357" spans="8:8">
      <c r="H1357" t="str">
        <f t="shared" si="21"/>
        <v/>
      </c>
    </row>
    <row r="1358" spans="8:8">
      <c r="H1358" t="str">
        <f t="shared" si="21"/>
        <v/>
      </c>
    </row>
    <row r="1359" spans="8:8">
      <c r="H1359" t="str">
        <f t="shared" si="21"/>
        <v/>
      </c>
    </row>
    <row r="1360" spans="8:8">
      <c r="H1360" t="str">
        <f t="shared" si="21"/>
        <v/>
      </c>
    </row>
    <row r="1361" spans="8:8">
      <c r="H1361" t="str">
        <f t="shared" si="21"/>
        <v/>
      </c>
    </row>
    <row r="1362" spans="8:8">
      <c r="H1362" t="str">
        <f t="shared" si="21"/>
        <v/>
      </c>
    </row>
    <row r="1363" spans="8:8">
      <c r="H1363" t="str">
        <f t="shared" si="21"/>
        <v/>
      </c>
    </row>
    <row r="1364" spans="8:8">
      <c r="H1364" t="str">
        <f t="shared" si="21"/>
        <v/>
      </c>
    </row>
    <row r="1365" spans="8:8">
      <c r="H1365" t="str">
        <f t="shared" si="21"/>
        <v/>
      </c>
    </row>
    <row r="1366" spans="8:8">
      <c r="H1366" t="str">
        <f t="shared" si="21"/>
        <v/>
      </c>
    </row>
    <row r="1367" spans="8:8">
      <c r="H1367" t="str">
        <f t="shared" si="21"/>
        <v/>
      </c>
    </row>
    <row r="1368" spans="8:8">
      <c r="H1368" t="str">
        <f t="shared" si="21"/>
        <v/>
      </c>
    </row>
    <row r="1369" spans="8:8">
      <c r="H1369" t="str">
        <f t="shared" si="21"/>
        <v/>
      </c>
    </row>
    <row r="1370" spans="8:8">
      <c r="H1370" t="str">
        <f t="shared" si="21"/>
        <v/>
      </c>
    </row>
    <row r="1371" spans="8:8">
      <c r="H1371" t="str">
        <f t="shared" si="21"/>
        <v/>
      </c>
    </row>
    <row r="1372" spans="8:8">
      <c r="H1372" t="str">
        <f t="shared" si="21"/>
        <v/>
      </c>
    </row>
    <row r="1373" spans="8:8">
      <c r="H1373" t="str">
        <f t="shared" si="21"/>
        <v/>
      </c>
    </row>
    <row r="1374" spans="8:8">
      <c r="H1374" t="str">
        <f t="shared" si="21"/>
        <v/>
      </c>
    </row>
    <row r="1375" spans="8:8">
      <c r="H1375" t="str">
        <f t="shared" si="21"/>
        <v/>
      </c>
    </row>
    <row r="1376" spans="8:8">
      <c r="H1376" t="str">
        <f t="shared" si="21"/>
        <v/>
      </c>
    </row>
    <row r="1377" spans="8:8">
      <c r="H1377" t="str">
        <f t="shared" si="21"/>
        <v/>
      </c>
    </row>
    <row r="1378" spans="8:8">
      <c r="H1378" t="str">
        <f t="shared" si="21"/>
        <v/>
      </c>
    </row>
    <row r="1379" spans="8:8">
      <c r="H1379" t="str">
        <f t="shared" si="21"/>
        <v/>
      </c>
    </row>
    <row r="1380" spans="8:8">
      <c r="H1380" t="str">
        <f t="shared" si="21"/>
        <v/>
      </c>
    </row>
    <row r="1381" spans="8:8">
      <c r="H1381" t="str">
        <f t="shared" si="21"/>
        <v/>
      </c>
    </row>
    <row r="1382" spans="8:8">
      <c r="H1382" t="str">
        <f t="shared" si="21"/>
        <v/>
      </c>
    </row>
    <row r="1383" spans="8:8">
      <c r="H1383" t="str">
        <f t="shared" si="21"/>
        <v/>
      </c>
    </row>
    <row r="1384" spans="8:8">
      <c r="H1384" t="str">
        <f t="shared" si="21"/>
        <v/>
      </c>
    </row>
    <row r="1385" spans="8:8">
      <c r="H1385" t="str">
        <f t="shared" si="21"/>
        <v/>
      </c>
    </row>
    <row r="1386" spans="8:8">
      <c r="H1386" t="str">
        <f t="shared" si="21"/>
        <v/>
      </c>
    </row>
    <row r="1387" spans="8:8">
      <c r="H1387" t="str">
        <f t="shared" si="21"/>
        <v/>
      </c>
    </row>
    <row r="1388" spans="8:8">
      <c r="H1388" t="str">
        <f t="shared" si="21"/>
        <v/>
      </c>
    </row>
    <row r="1389" spans="8:8">
      <c r="H1389" t="str">
        <f t="shared" si="21"/>
        <v/>
      </c>
    </row>
    <row r="1390" spans="8:8">
      <c r="H1390" t="str">
        <f t="shared" si="21"/>
        <v/>
      </c>
    </row>
    <row r="1391" spans="8:8">
      <c r="H1391" t="str">
        <f t="shared" si="21"/>
        <v/>
      </c>
    </row>
    <row r="1392" spans="8:8">
      <c r="H1392" t="str">
        <f t="shared" si="21"/>
        <v/>
      </c>
    </row>
    <row r="1393" spans="8:8">
      <c r="H1393" t="str">
        <f t="shared" si="21"/>
        <v/>
      </c>
    </row>
    <row r="1394" spans="8:8">
      <c r="H1394" t="str">
        <f t="shared" si="21"/>
        <v/>
      </c>
    </row>
    <row r="1395" spans="8:8">
      <c r="H1395" t="str">
        <f t="shared" si="21"/>
        <v/>
      </c>
    </row>
    <row r="1396" spans="8:8">
      <c r="H1396" t="str">
        <f t="shared" si="21"/>
        <v/>
      </c>
    </row>
    <row r="1397" spans="8:8">
      <c r="H1397" t="str">
        <f t="shared" si="21"/>
        <v/>
      </c>
    </row>
    <row r="1398" spans="8:8">
      <c r="H1398" t="str">
        <f t="shared" si="21"/>
        <v/>
      </c>
    </row>
    <row r="1399" spans="8:8">
      <c r="H1399" t="str">
        <f t="shared" si="21"/>
        <v/>
      </c>
    </row>
    <row r="1400" spans="8:8">
      <c r="H1400" t="str">
        <f t="shared" si="21"/>
        <v/>
      </c>
    </row>
    <row r="1401" spans="8:8">
      <c r="H1401" t="str">
        <f t="shared" si="21"/>
        <v/>
      </c>
    </row>
    <row r="1402" spans="8:8">
      <c r="H1402" t="str">
        <f t="shared" si="21"/>
        <v/>
      </c>
    </row>
    <row r="1403" spans="8:8">
      <c r="H1403" t="str">
        <f t="shared" si="21"/>
        <v/>
      </c>
    </row>
    <row r="1404" spans="8:8">
      <c r="H1404" t="str">
        <f t="shared" si="21"/>
        <v/>
      </c>
    </row>
    <row r="1405" spans="8:8">
      <c r="H1405" t="str">
        <f t="shared" si="21"/>
        <v/>
      </c>
    </row>
    <row r="1406" spans="8:8">
      <c r="H1406" t="str">
        <f t="shared" si="21"/>
        <v/>
      </c>
    </row>
    <row r="1407" spans="8:8">
      <c r="H1407" t="str">
        <f t="shared" si="21"/>
        <v/>
      </c>
    </row>
    <row r="1408" spans="8:8">
      <c r="H1408" t="str">
        <f t="shared" si="21"/>
        <v/>
      </c>
    </row>
    <row r="1409" spans="8:8">
      <c r="H1409" t="str">
        <f t="shared" si="21"/>
        <v/>
      </c>
    </row>
    <row r="1410" spans="8:8">
      <c r="H1410" t="str">
        <f t="shared" si="21"/>
        <v/>
      </c>
    </row>
    <row r="1411" spans="8:8">
      <c r="H1411" t="str">
        <f t="shared" ref="H1411:H1474" si="22">IFERROR(IF(DATEDIF(F1411,G1411,"m")=0,"",DATEDIF(F1411,G1411,"m"))+1,"")</f>
        <v/>
      </c>
    </row>
    <row r="1412" spans="8:8">
      <c r="H1412" t="str">
        <f t="shared" si="22"/>
        <v/>
      </c>
    </row>
    <row r="1413" spans="8:8">
      <c r="H1413" t="str">
        <f t="shared" si="22"/>
        <v/>
      </c>
    </row>
    <row r="1414" spans="8:8">
      <c r="H1414" t="str">
        <f t="shared" si="22"/>
        <v/>
      </c>
    </row>
    <row r="1415" spans="8:8">
      <c r="H1415" t="str">
        <f t="shared" si="22"/>
        <v/>
      </c>
    </row>
    <row r="1416" spans="8:8">
      <c r="H1416" t="str">
        <f t="shared" si="22"/>
        <v/>
      </c>
    </row>
    <row r="1417" spans="8:8">
      <c r="H1417" t="str">
        <f t="shared" si="22"/>
        <v/>
      </c>
    </row>
    <row r="1418" spans="8:8">
      <c r="H1418" t="str">
        <f t="shared" si="22"/>
        <v/>
      </c>
    </row>
    <row r="1419" spans="8:8">
      <c r="H1419" t="str">
        <f t="shared" si="22"/>
        <v/>
      </c>
    </row>
    <row r="1420" spans="8:8">
      <c r="H1420" t="str">
        <f t="shared" si="22"/>
        <v/>
      </c>
    </row>
    <row r="1421" spans="8:8">
      <c r="H1421" t="str">
        <f t="shared" si="22"/>
        <v/>
      </c>
    </row>
    <row r="1422" spans="8:8">
      <c r="H1422" t="str">
        <f t="shared" si="22"/>
        <v/>
      </c>
    </row>
    <row r="1423" spans="8:8">
      <c r="H1423" t="str">
        <f t="shared" si="22"/>
        <v/>
      </c>
    </row>
    <row r="1424" spans="8:8">
      <c r="H1424" t="str">
        <f t="shared" si="22"/>
        <v/>
      </c>
    </row>
    <row r="1425" spans="8:8">
      <c r="H1425" t="str">
        <f t="shared" si="22"/>
        <v/>
      </c>
    </row>
    <row r="1426" spans="8:8">
      <c r="H1426" t="str">
        <f t="shared" si="22"/>
        <v/>
      </c>
    </row>
    <row r="1427" spans="8:8">
      <c r="H1427" t="str">
        <f t="shared" si="22"/>
        <v/>
      </c>
    </row>
    <row r="1428" spans="8:8">
      <c r="H1428" t="str">
        <f t="shared" si="22"/>
        <v/>
      </c>
    </row>
    <row r="1429" spans="8:8">
      <c r="H1429" t="str">
        <f t="shared" si="22"/>
        <v/>
      </c>
    </row>
    <row r="1430" spans="8:8">
      <c r="H1430" t="str">
        <f t="shared" si="22"/>
        <v/>
      </c>
    </row>
    <row r="1431" spans="8:8">
      <c r="H1431" t="str">
        <f t="shared" si="22"/>
        <v/>
      </c>
    </row>
    <row r="1432" spans="8:8">
      <c r="H1432" t="str">
        <f t="shared" si="22"/>
        <v/>
      </c>
    </row>
    <row r="1433" spans="8:8">
      <c r="H1433" t="str">
        <f t="shared" si="22"/>
        <v/>
      </c>
    </row>
    <row r="1434" spans="8:8">
      <c r="H1434" t="str">
        <f t="shared" si="22"/>
        <v/>
      </c>
    </row>
    <row r="1435" spans="8:8">
      <c r="H1435" t="str">
        <f t="shared" si="22"/>
        <v/>
      </c>
    </row>
    <row r="1436" spans="8:8">
      <c r="H1436" t="str">
        <f t="shared" si="22"/>
        <v/>
      </c>
    </row>
    <row r="1437" spans="8:8">
      <c r="H1437" t="str">
        <f t="shared" si="22"/>
        <v/>
      </c>
    </row>
    <row r="1438" spans="8:8">
      <c r="H1438" t="str">
        <f t="shared" si="22"/>
        <v/>
      </c>
    </row>
    <row r="1439" spans="8:8">
      <c r="H1439" t="str">
        <f t="shared" si="22"/>
        <v/>
      </c>
    </row>
    <row r="1440" spans="8:8">
      <c r="H1440" t="str">
        <f t="shared" si="22"/>
        <v/>
      </c>
    </row>
    <row r="1441" spans="8:8">
      <c r="H1441" t="str">
        <f t="shared" si="22"/>
        <v/>
      </c>
    </row>
    <row r="1442" spans="8:8">
      <c r="H1442" t="str">
        <f t="shared" si="22"/>
        <v/>
      </c>
    </row>
    <row r="1443" spans="8:8">
      <c r="H1443" t="str">
        <f t="shared" si="22"/>
        <v/>
      </c>
    </row>
    <row r="1444" spans="8:8">
      <c r="H1444" t="str">
        <f t="shared" si="22"/>
        <v/>
      </c>
    </row>
    <row r="1445" spans="8:8">
      <c r="H1445" t="str">
        <f t="shared" si="22"/>
        <v/>
      </c>
    </row>
    <row r="1446" spans="8:8">
      <c r="H1446" t="str">
        <f t="shared" si="22"/>
        <v/>
      </c>
    </row>
    <row r="1447" spans="8:8">
      <c r="H1447" t="str">
        <f t="shared" si="22"/>
        <v/>
      </c>
    </row>
    <row r="1448" spans="8:8">
      <c r="H1448" t="str">
        <f t="shared" si="22"/>
        <v/>
      </c>
    </row>
    <row r="1449" spans="8:8">
      <c r="H1449" t="str">
        <f t="shared" si="22"/>
        <v/>
      </c>
    </row>
    <row r="1450" spans="8:8">
      <c r="H1450" t="str">
        <f t="shared" si="22"/>
        <v/>
      </c>
    </row>
    <row r="1451" spans="8:8">
      <c r="H1451" t="str">
        <f t="shared" si="22"/>
        <v/>
      </c>
    </row>
    <row r="1452" spans="8:8">
      <c r="H1452" t="str">
        <f t="shared" si="22"/>
        <v/>
      </c>
    </row>
    <row r="1453" spans="8:8">
      <c r="H1453" t="str">
        <f t="shared" si="22"/>
        <v/>
      </c>
    </row>
    <row r="1454" spans="8:8">
      <c r="H1454" t="str">
        <f t="shared" si="22"/>
        <v/>
      </c>
    </row>
    <row r="1455" spans="8:8">
      <c r="H1455" t="str">
        <f t="shared" si="22"/>
        <v/>
      </c>
    </row>
    <row r="1456" spans="8:8">
      <c r="H1456" t="str">
        <f t="shared" si="22"/>
        <v/>
      </c>
    </row>
    <row r="1457" spans="8:8">
      <c r="H1457" t="str">
        <f t="shared" si="22"/>
        <v/>
      </c>
    </row>
    <row r="1458" spans="8:8">
      <c r="H1458" t="str">
        <f t="shared" si="22"/>
        <v/>
      </c>
    </row>
    <row r="1459" spans="8:8">
      <c r="H1459" t="str">
        <f t="shared" si="22"/>
        <v/>
      </c>
    </row>
    <row r="1460" spans="8:8">
      <c r="H1460" t="str">
        <f t="shared" si="22"/>
        <v/>
      </c>
    </row>
    <row r="1461" spans="8:8">
      <c r="H1461" t="str">
        <f t="shared" si="22"/>
        <v/>
      </c>
    </row>
    <row r="1462" spans="8:8">
      <c r="H1462" t="str">
        <f t="shared" si="22"/>
        <v/>
      </c>
    </row>
    <row r="1463" spans="8:8">
      <c r="H1463" t="str">
        <f t="shared" si="22"/>
        <v/>
      </c>
    </row>
    <row r="1464" spans="8:8">
      <c r="H1464" t="str">
        <f t="shared" si="22"/>
        <v/>
      </c>
    </row>
    <row r="1465" spans="8:8">
      <c r="H1465" t="str">
        <f t="shared" si="22"/>
        <v/>
      </c>
    </row>
    <row r="1466" spans="8:8">
      <c r="H1466" t="str">
        <f t="shared" si="22"/>
        <v/>
      </c>
    </row>
    <row r="1467" spans="8:8">
      <c r="H1467" t="str">
        <f t="shared" si="22"/>
        <v/>
      </c>
    </row>
    <row r="1468" spans="8:8">
      <c r="H1468" t="str">
        <f t="shared" si="22"/>
        <v/>
      </c>
    </row>
    <row r="1469" spans="8:8">
      <c r="H1469" t="str">
        <f t="shared" si="22"/>
        <v/>
      </c>
    </row>
    <row r="1470" spans="8:8">
      <c r="H1470" t="str">
        <f t="shared" si="22"/>
        <v/>
      </c>
    </row>
    <row r="1471" spans="8:8">
      <c r="H1471" t="str">
        <f t="shared" si="22"/>
        <v/>
      </c>
    </row>
    <row r="1472" spans="8:8">
      <c r="H1472" t="str">
        <f t="shared" si="22"/>
        <v/>
      </c>
    </row>
    <row r="1473" spans="8:8">
      <c r="H1473" t="str">
        <f t="shared" si="22"/>
        <v/>
      </c>
    </row>
    <row r="1474" spans="8:8">
      <c r="H1474" t="str">
        <f t="shared" si="22"/>
        <v/>
      </c>
    </row>
    <row r="1475" spans="8:8">
      <c r="H1475" t="str">
        <f t="shared" ref="H1475:H1538" si="23">IFERROR(IF(DATEDIF(F1475,G1475,"m")=0,"",DATEDIF(F1475,G1475,"m"))+1,"")</f>
        <v/>
      </c>
    </row>
    <row r="1476" spans="8:8">
      <c r="H1476" t="str">
        <f t="shared" si="23"/>
        <v/>
      </c>
    </row>
    <row r="1477" spans="8:8">
      <c r="H1477" t="str">
        <f t="shared" si="23"/>
        <v/>
      </c>
    </row>
    <row r="1478" spans="8:8">
      <c r="H1478" t="str">
        <f t="shared" si="23"/>
        <v/>
      </c>
    </row>
    <row r="1479" spans="8:8">
      <c r="H1479" t="str">
        <f t="shared" si="23"/>
        <v/>
      </c>
    </row>
    <row r="1480" spans="8:8">
      <c r="H1480" t="str">
        <f t="shared" si="23"/>
        <v/>
      </c>
    </row>
    <row r="1481" spans="8:8">
      <c r="H1481" t="str">
        <f t="shared" si="23"/>
        <v/>
      </c>
    </row>
    <row r="1482" spans="8:8">
      <c r="H1482" t="str">
        <f t="shared" si="23"/>
        <v/>
      </c>
    </row>
    <row r="1483" spans="8:8">
      <c r="H1483" t="str">
        <f t="shared" si="23"/>
        <v/>
      </c>
    </row>
    <row r="1484" spans="8:8">
      <c r="H1484" t="str">
        <f t="shared" si="23"/>
        <v/>
      </c>
    </row>
    <row r="1485" spans="8:8">
      <c r="H1485" t="str">
        <f t="shared" si="23"/>
        <v/>
      </c>
    </row>
    <row r="1486" spans="8:8">
      <c r="H1486" t="str">
        <f t="shared" si="23"/>
        <v/>
      </c>
    </row>
    <row r="1487" spans="8:8">
      <c r="H1487" t="str">
        <f t="shared" si="23"/>
        <v/>
      </c>
    </row>
    <row r="1488" spans="8:8">
      <c r="H1488" t="str">
        <f t="shared" si="23"/>
        <v/>
      </c>
    </row>
    <row r="1489" spans="8:8">
      <c r="H1489" t="str">
        <f t="shared" si="23"/>
        <v/>
      </c>
    </row>
    <row r="1490" spans="8:8">
      <c r="H1490" t="str">
        <f t="shared" si="23"/>
        <v/>
      </c>
    </row>
    <row r="1491" spans="8:8">
      <c r="H1491" t="str">
        <f t="shared" si="23"/>
        <v/>
      </c>
    </row>
    <row r="1492" spans="8:8">
      <c r="H1492" t="str">
        <f t="shared" si="23"/>
        <v/>
      </c>
    </row>
    <row r="1493" spans="8:8">
      <c r="H1493" t="str">
        <f t="shared" si="23"/>
        <v/>
      </c>
    </row>
    <row r="1494" spans="8:8">
      <c r="H1494" t="str">
        <f t="shared" si="23"/>
        <v/>
      </c>
    </row>
    <row r="1495" spans="8:8">
      <c r="H1495" t="str">
        <f t="shared" si="23"/>
        <v/>
      </c>
    </row>
    <row r="1496" spans="8:8">
      <c r="H1496" t="str">
        <f t="shared" si="23"/>
        <v/>
      </c>
    </row>
    <row r="1497" spans="8:8">
      <c r="H1497" t="str">
        <f t="shared" si="23"/>
        <v/>
      </c>
    </row>
    <row r="1498" spans="8:8">
      <c r="H1498" t="str">
        <f t="shared" si="23"/>
        <v/>
      </c>
    </row>
    <row r="1499" spans="8:8">
      <c r="H1499" t="str">
        <f t="shared" si="23"/>
        <v/>
      </c>
    </row>
    <row r="1500" spans="8:8">
      <c r="H1500" t="str">
        <f t="shared" si="23"/>
        <v/>
      </c>
    </row>
    <row r="1501" spans="8:8">
      <c r="H1501" t="str">
        <f t="shared" si="23"/>
        <v/>
      </c>
    </row>
    <row r="1502" spans="8:8">
      <c r="H1502" t="str">
        <f t="shared" si="23"/>
        <v/>
      </c>
    </row>
    <row r="1503" spans="8:8">
      <c r="H1503" t="str">
        <f t="shared" si="23"/>
        <v/>
      </c>
    </row>
    <row r="1504" spans="8:8">
      <c r="H1504" t="str">
        <f t="shared" si="23"/>
        <v/>
      </c>
    </row>
    <row r="1505" spans="8:8">
      <c r="H1505" t="str">
        <f t="shared" si="23"/>
        <v/>
      </c>
    </row>
    <row r="1506" spans="8:8">
      <c r="H1506" t="str">
        <f t="shared" si="23"/>
        <v/>
      </c>
    </row>
    <row r="1507" spans="8:8">
      <c r="H1507" t="str">
        <f t="shared" si="23"/>
        <v/>
      </c>
    </row>
    <row r="1508" spans="8:8">
      <c r="H1508" t="str">
        <f t="shared" si="23"/>
        <v/>
      </c>
    </row>
    <row r="1509" spans="8:8">
      <c r="H1509" t="str">
        <f t="shared" si="23"/>
        <v/>
      </c>
    </row>
    <row r="1510" spans="8:8">
      <c r="H1510" t="str">
        <f t="shared" si="23"/>
        <v/>
      </c>
    </row>
    <row r="1511" spans="8:8">
      <c r="H1511" t="str">
        <f t="shared" si="23"/>
        <v/>
      </c>
    </row>
    <row r="1512" spans="8:8">
      <c r="H1512" t="str">
        <f t="shared" si="23"/>
        <v/>
      </c>
    </row>
    <row r="1513" spans="8:8">
      <c r="H1513" t="str">
        <f t="shared" si="23"/>
        <v/>
      </c>
    </row>
    <row r="1514" spans="8:8">
      <c r="H1514" t="str">
        <f t="shared" si="23"/>
        <v/>
      </c>
    </row>
    <row r="1515" spans="8:8">
      <c r="H1515" t="str">
        <f t="shared" si="23"/>
        <v/>
      </c>
    </row>
    <row r="1516" spans="8:8">
      <c r="H1516" t="str">
        <f t="shared" si="23"/>
        <v/>
      </c>
    </row>
    <row r="1517" spans="8:8">
      <c r="H1517" t="str">
        <f t="shared" si="23"/>
        <v/>
      </c>
    </row>
    <row r="1518" spans="8:8">
      <c r="H1518" t="str">
        <f t="shared" si="23"/>
        <v/>
      </c>
    </row>
    <row r="1519" spans="8:8">
      <c r="H1519" t="str">
        <f t="shared" si="23"/>
        <v/>
      </c>
    </row>
    <row r="1520" spans="8:8">
      <c r="H1520" t="str">
        <f t="shared" si="23"/>
        <v/>
      </c>
    </row>
    <row r="1521" spans="8:8">
      <c r="H1521" t="str">
        <f t="shared" si="23"/>
        <v/>
      </c>
    </row>
    <row r="1522" spans="8:8">
      <c r="H1522" t="str">
        <f t="shared" si="23"/>
        <v/>
      </c>
    </row>
    <row r="1523" spans="8:8">
      <c r="H1523" t="str">
        <f t="shared" si="23"/>
        <v/>
      </c>
    </row>
    <row r="1524" spans="8:8">
      <c r="H1524" t="str">
        <f t="shared" si="23"/>
        <v/>
      </c>
    </row>
    <row r="1525" spans="8:8">
      <c r="H1525" t="str">
        <f t="shared" si="23"/>
        <v/>
      </c>
    </row>
    <row r="1526" spans="8:8">
      <c r="H1526" t="str">
        <f t="shared" si="23"/>
        <v/>
      </c>
    </row>
    <row r="1527" spans="8:8">
      <c r="H1527" t="str">
        <f t="shared" si="23"/>
        <v/>
      </c>
    </row>
    <row r="1528" spans="8:8">
      <c r="H1528" t="str">
        <f t="shared" si="23"/>
        <v/>
      </c>
    </row>
    <row r="1529" spans="8:8">
      <c r="H1529" t="str">
        <f t="shared" si="23"/>
        <v/>
      </c>
    </row>
    <row r="1530" spans="8:8">
      <c r="H1530" t="str">
        <f t="shared" si="23"/>
        <v/>
      </c>
    </row>
    <row r="1531" spans="8:8">
      <c r="H1531" t="str">
        <f t="shared" si="23"/>
        <v/>
      </c>
    </row>
    <row r="1532" spans="8:8">
      <c r="H1532" t="str">
        <f t="shared" si="23"/>
        <v/>
      </c>
    </row>
    <row r="1533" spans="8:8">
      <c r="H1533" t="str">
        <f t="shared" si="23"/>
        <v/>
      </c>
    </row>
    <row r="1534" spans="8:8">
      <c r="H1534" t="str">
        <f t="shared" si="23"/>
        <v/>
      </c>
    </row>
    <row r="1535" spans="8:8">
      <c r="H1535" t="str">
        <f t="shared" si="23"/>
        <v/>
      </c>
    </row>
    <row r="1536" spans="8:8">
      <c r="H1536" t="str">
        <f t="shared" si="23"/>
        <v/>
      </c>
    </row>
    <row r="1537" spans="8:8">
      <c r="H1537" t="str">
        <f t="shared" si="23"/>
        <v/>
      </c>
    </row>
    <row r="1538" spans="8:8">
      <c r="H1538" t="str">
        <f t="shared" si="23"/>
        <v/>
      </c>
    </row>
    <row r="1539" spans="8:8">
      <c r="H1539" t="str">
        <f t="shared" ref="H1539:H1602" si="24">IFERROR(IF(DATEDIF(F1539,G1539,"m")=0,"",DATEDIF(F1539,G1539,"m"))+1,"")</f>
        <v/>
      </c>
    </row>
    <row r="1540" spans="8:8">
      <c r="H1540" t="str">
        <f t="shared" si="24"/>
        <v/>
      </c>
    </row>
    <row r="1541" spans="8:8">
      <c r="H1541" t="str">
        <f t="shared" si="24"/>
        <v/>
      </c>
    </row>
    <row r="1542" spans="8:8">
      <c r="H1542" t="str">
        <f t="shared" si="24"/>
        <v/>
      </c>
    </row>
    <row r="1543" spans="8:8">
      <c r="H1543" t="str">
        <f t="shared" si="24"/>
        <v/>
      </c>
    </row>
    <row r="1544" spans="8:8">
      <c r="H1544" t="str">
        <f t="shared" si="24"/>
        <v/>
      </c>
    </row>
    <row r="1545" spans="8:8">
      <c r="H1545" t="str">
        <f t="shared" si="24"/>
        <v/>
      </c>
    </row>
    <row r="1546" spans="8:8">
      <c r="H1546" t="str">
        <f t="shared" si="24"/>
        <v/>
      </c>
    </row>
    <row r="1547" spans="8:8">
      <c r="H1547" t="str">
        <f t="shared" si="24"/>
        <v/>
      </c>
    </row>
    <row r="1548" spans="8:8">
      <c r="H1548" t="str">
        <f t="shared" si="24"/>
        <v/>
      </c>
    </row>
    <row r="1549" spans="8:8">
      <c r="H1549" t="str">
        <f t="shared" si="24"/>
        <v/>
      </c>
    </row>
    <row r="1550" spans="8:8">
      <c r="H1550" t="str">
        <f t="shared" si="24"/>
        <v/>
      </c>
    </row>
    <row r="1551" spans="8:8">
      <c r="H1551" t="str">
        <f t="shared" si="24"/>
        <v/>
      </c>
    </row>
    <row r="1552" spans="8:8">
      <c r="H1552" t="str">
        <f t="shared" si="24"/>
        <v/>
      </c>
    </row>
    <row r="1553" spans="8:8">
      <c r="H1553" t="str">
        <f t="shared" si="24"/>
        <v/>
      </c>
    </row>
    <row r="1554" spans="8:8">
      <c r="H1554" t="str">
        <f t="shared" si="24"/>
        <v/>
      </c>
    </row>
    <row r="1555" spans="8:8">
      <c r="H1555" t="str">
        <f t="shared" si="24"/>
        <v/>
      </c>
    </row>
    <row r="1556" spans="8:8">
      <c r="H1556" t="str">
        <f t="shared" si="24"/>
        <v/>
      </c>
    </row>
    <row r="1557" spans="8:8">
      <c r="H1557" t="str">
        <f t="shared" si="24"/>
        <v/>
      </c>
    </row>
    <row r="1558" spans="8:8">
      <c r="H1558" t="str">
        <f t="shared" si="24"/>
        <v/>
      </c>
    </row>
    <row r="1559" spans="8:8">
      <c r="H1559" t="str">
        <f t="shared" si="24"/>
        <v/>
      </c>
    </row>
    <row r="1560" spans="8:8">
      <c r="H1560" t="str">
        <f t="shared" si="24"/>
        <v/>
      </c>
    </row>
    <row r="1561" spans="8:8">
      <c r="H1561" t="str">
        <f t="shared" si="24"/>
        <v/>
      </c>
    </row>
    <row r="1562" spans="8:8">
      <c r="H1562" t="str">
        <f t="shared" si="24"/>
        <v/>
      </c>
    </row>
    <row r="1563" spans="8:8">
      <c r="H1563" t="str">
        <f t="shared" si="24"/>
        <v/>
      </c>
    </row>
    <row r="1564" spans="8:8">
      <c r="H1564" t="str">
        <f t="shared" si="24"/>
        <v/>
      </c>
    </row>
    <row r="1565" spans="8:8">
      <c r="H1565" t="str">
        <f t="shared" si="24"/>
        <v/>
      </c>
    </row>
    <row r="1566" spans="8:8">
      <c r="H1566" t="str">
        <f t="shared" si="24"/>
        <v/>
      </c>
    </row>
    <row r="1567" spans="8:8">
      <c r="H1567" t="str">
        <f t="shared" si="24"/>
        <v/>
      </c>
    </row>
    <row r="1568" spans="8:8">
      <c r="H1568" t="str">
        <f t="shared" si="24"/>
        <v/>
      </c>
    </row>
    <row r="1569" spans="8:8">
      <c r="H1569" t="str">
        <f t="shared" si="24"/>
        <v/>
      </c>
    </row>
    <row r="1570" spans="8:8">
      <c r="H1570" t="str">
        <f t="shared" si="24"/>
        <v/>
      </c>
    </row>
    <row r="1571" spans="8:8">
      <c r="H1571" t="str">
        <f t="shared" si="24"/>
        <v/>
      </c>
    </row>
    <row r="1572" spans="8:8">
      <c r="H1572" t="str">
        <f t="shared" si="24"/>
        <v/>
      </c>
    </row>
    <row r="1573" spans="8:8">
      <c r="H1573" t="str">
        <f t="shared" si="24"/>
        <v/>
      </c>
    </row>
    <row r="1574" spans="8:8">
      <c r="H1574" t="str">
        <f t="shared" si="24"/>
        <v/>
      </c>
    </row>
    <row r="1575" spans="8:8">
      <c r="H1575" t="str">
        <f t="shared" si="24"/>
        <v/>
      </c>
    </row>
    <row r="1576" spans="8:8">
      <c r="H1576" t="str">
        <f t="shared" si="24"/>
        <v/>
      </c>
    </row>
    <row r="1577" spans="8:8">
      <c r="H1577" t="str">
        <f t="shared" si="24"/>
        <v/>
      </c>
    </row>
    <row r="1578" spans="8:8">
      <c r="H1578" t="str">
        <f t="shared" si="24"/>
        <v/>
      </c>
    </row>
    <row r="1579" spans="8:8">
      <c r="H1579" t="str">
        <f t="shared" si="24"/>
        <v/>
      </c>
    </row>
    <row r="1580" spans="8:8">
      <c r="H1580" t="str">
        <f t="shared" si="24"/>
        <v/>
      </c>
    </row>
    <row r="1581" spans="8:8">
      <c r="H1581" t="str">
        <f t="shared" si="24"/>
        <v/>
      </c>
    </row>
    <row r="1582" spans="8:8">
      <c r="H1582" t="str">
        <f t="shared" si="24"/>
        <v/>
      </c>
    </row>
    <row r="1583" spans="8:8">
      <c r="H1583" t="str">
        <f t="shared" si="24"/>
        <v/>
      </c>
    </row>
    <row r="1584" spans="8:8">
      <c r="H1584" t="str">
        <f t="shared" si="24"/>
        <v/>
      </c>
    </row>
    <row r="1585" spans="8:8">
      <c r="H1585" t="str">
        <f t="shared" si="24"/>
        <v/>
      </c>
    </row>
    <row r="1586" spans="8:8">
      <c r="H1586" t="str">
        <f t="shared" si="24"/>
        <v/>
      </c>
    </row>
    <row r="1587" spans="8:8">
      <c r="H1587" t="str">
        <f t="shared" si="24"/>
        <v/>
      </c>
    </row>
    <row r="1588" spans="8:8">
      <c r="H1588" t="str">
        <f t="shared" si="24"/>
        <v/>
      </c>
    </row>
    <row r="1589" spans="8:8">
      <c r="H1589" t="str">
        <f t="shared" si="24"/>
        <v/>
      </c>
    </row>
    <row r="1590" spans="8:8">
      <c r="H1590" t="str">
        <f t="shared" si="24"/>
        <v/>
      </c>
    </row>
    <row r="1591" spans="8:8">
      <c r="H1591" t="str">
        <f t="shared" si="24"/>
        <v/>
      </c>
    </row>
    <row r="1592" spans="8:8">
      <c r="H1592" t="str">
        <f t="shared" si="24"/>
        <v/>
      </c>
    </row>
    <row r="1593" spans="8:8">
      <c r="H1593" t="str">
        <f t="shared" si="24"/>
        <v/>
      </c>
    </row>
    <row r="1594" spans="8:8">
      <c r="H1594" t="str">
        <f t="shared" si="24"/>
        <v/>
      </c>
    </row>
    <row r="1595" spans="8:8">
      <c r="H1595" t="str">
        <f t="shared" si="24"/>
        <v/>
      </c>
    </row>
    <row r="1596" spans="8:8">
      <c r="H1596" t="str">
        <f t="shared" si="24"/>
        <v/>
      </c>
    </row>
    <row r="1597" spans="8:8">
      <c r="H1597" t="str">
        <f t="shared" si="24"/>
        <v/>
      </c>
    </row>
    <row r="1598" spans="8:8">
      <c r="H1598" t="str">
        <f t="shared" si="24"/>
        <v/>
      </c>
    </row>
    <row r="1599" spans="8:8">
      <c r="H1599" t="str">
        <f t="shared" si="24"/>
        <v/>
      </c>
    </row>
    <row r="1600" spans="8:8">
      <c r="H1600" t="str">
        <f t="shared" si="24"/>
        <v/>
      </c>
    </row>
    <row r="1601" spans="8:8">
      <c r="H1601" t="str">
        <f t="shared" si="24"/>
        <v/>
      </c>
    </row>
    <row r="1602" spans="8:8">
      <c r="H1602" t="str">
        <f t="shared" si="24"/>
        <v/>
      </c>
    </row>
    <row r="1603" spans="8:8">
      <c r="H1603" t="str">
        <f t="shared" ref="H1603:H1666" si="25">IFERROR(IF(DATEDIF(F1603,G1603,"m")=0,"",DATEDIF(F1603,G1603,"m"))+1,"")</f>
        <v/>
      </c>
    </row>
    <row r="1604" spans="8:8">
      <c r="H1604" t="str">
        <f t="shared" si="25"/>
        <v/>
      </c>
    </row>
    <row r="1605" spans="8:8">
      <c r="H1605" t="str">
        <f t="shared" si="25"/>
        <v/>
      </c>
    </row>
    <row r="1606" spans="8:8">
      <c r="H1606" t="str">
        <f t="shared" si="25"/>
        <v/>
      </c>
    </row>
    <row r="1607" spans="8:8">
      <c r="H1607" t="str">
        <f t="shared" si="25"/>
        <v/>
      </c>
    </row>
    <row r="1608" spans="8:8">
      <c r="H1608" t="str">
        <f t="shared" si="25"/>
        <v/>
      </c>
    </row>
    <row r="1609" spans="8:8">
      <c r="H1609" t="str">
        <f t="shared" si="25"/>
        <v/>
      </c>
    </row>
    <row r="1610" spans="8:8">
      <c r="H1610" t="str">
        <f t="shared" si="25"/>
        <v/>
      </c>
    </row>
    <row r="1611" spans="8:8">
      <c r="H1611" t="str">
        <f t="shared" si="25"/>
        <v/>
      </c>
    </row>
    <row r="1612" spans="8:8">
      <c r="H1612" t="str">
        <f t="shared" si="25"/>
        <v/>
      </c>
    </row>
    <row r="1613" spans="8:8">
      <c r="H1613" t="str">
        <f t="shared" si="25"/>
        <v/>
      </c>
    </row>
    <row r="1614" spans="8:8">
      <c r="H1614" t="str">
        <f t="shared" si="25"/>
        <v/>
      </c>
    </row>
    <row r="1615" spans="8:8">
      <c r="H1615" t="str">
        <f t="shared" si="25"/>
        <v/>
      </c>
    </row>
    <row r="1616" spans="8:8">
      <c r="H1616" t="str">
        <f t="shared" si="25"/>
        <v/>
      </c>
    </row>
    <row r="1617" spans="8:8">
      <c r="H1617" t="str">
        <f t="shared" si="25"/>
        <v/>
      </c>
    </row>
    <row r="1618" spans="8:8">
      <c r="H1618" t="str">
        <f t="shared" si="25"/>
        <v/>
      </c>
    </row>
    <row r="1619" spans="8:8">
      <c r="H1619" t="str">
        <f t="shared" si="25"/>
        <v/>
      </c>
    </row>
    <row r="1620" spans="8:8">
      <c r="H1620" t="str">
        <f t="shared" si="25"/>
        <v/>
      </c>
    </row>
    <row r="1621" spans="8:8">
      <c r="H1621" t="str">
        <f t="shared" si="25"/>
        <v/>
      </c>
    </row>
    <row r="1622" spans="8:8">
      <c r="H1622" t="str">
        <f t="shared" si="25"/>
        <v/>
      </c>
    </row>
    <row r="1623" spans="8:8">
      <c r="H1623" t="str">
        <f t="shared" si="25"/>
        <v/>
      </c>
    </row>
    <row r="1624" spans="8:8">
      <c r="H1624" t="str">
        <f t="shared" si="25"/>
        <v/>
      </c>
    </row>
    <row r="1625" spans="8:8">
      <c r="H1625" t="str">
        <f t="shared" si="25"/>
        <v/>
      </c>
    </row>
    <row r="1626" spans="8:8">
      <c r="H1626" t="str">
        <f t="shared" si="25"/>
        <v/>
      </c>
    </row>
    <row r="1627" spans="8:8">
      <c r="H1627" t="str">
        <f t="shared" si="25"/>
        <v/>
      </c>
    </row>
    <row r="1628" spans="8:8">
      <c r="H1628" t="str">
        <f t="shared" si="25"/>
        <v/>
      </c>
    </row>
    <row r="1629" spans="8:8">
      <c r="H1629" t="str">
        <f t="shared" si="25"/>
        <v/>
      </c>
    </row>
    <row r="1630" spans="8:8">
      <c r="H1630" t="str">
        <f t="shared" si="25"/>
        <v/>
      </c>
    </row>
    <row r="1631" spans="8:8">
      <c r="H1631" t="str">
        <f t="shared" si="25"/>
        <v/>
      </c>
    </row>
    <row r="1632" spans="8:8">
      <c r="H1632" t="str">
        <f t="shared" si="25"/>
        <v/>
      </c>
    </row>
    <row r="1633" spans="8:8">
      <c r="H1633" t="str">
        <f t="shared" si="25"/>
        <v/>
      </c>
    </row>
    <row r="1634" spans="8:8">
      <c r="H1634" t="str">
        <f t="shared" si="25"/>
        <v/>
      </c>
    </row>
    <row r="1635" spans="8:8">
      <c r="H1635" t="str">
        <f t="shared" si="25"/>
        <v/>
      </c>
    </row>
    <row r="1636" spans="8:8">
      <c r="H1636" t="str">
        <f t="shared" si="25"/>
        <v/>
      </c>
    </row>
    <row r="1637" spans="8:8">
      <c r="H1637" t="str">
        <f t="shared" si="25"/>
        <v/>
      </c>
    </row>
    <row r="1638" spans="8:8">
      <c r="H1638" t="str">
        <f t="shared" si="25"/>
        <v/>
      </c>
    </row>
    <row r="1639" spans="8:8">
      <c r="H1639" t="str">
        <f t="shared" si="25"/>
        <v/>
      </c>
    </row>
    <row r="1640" spans="8:8">
      <c r="H1640" t="str">
        <f t="shared" si="25"/>
        <v/>
      </c>
    </row>
    <row r="1641" spans="8:8">
      <c r="H1641" t="str">
        <f t="shared" si="25"/>
        <v/>
      </c>
    </row>
    <row r="1642" spans="8:8">
      <c r="H1642" t="str">
        <f t="shared" si="25"/>
        <v/>
      </c>
    </row>
    <row r="1643" spans="8:8">
      <c r="H1643" t="str">
        <f t="shared" si="25"/>
        <v/>
      </c>
    </row>
    <row r="1644" spans="8:8">
      <c r="H1644" t="str">
        <f t="shared" si="25"/>
        <v/>
      </c>
    </row>
    <row r="1645" spans="8:8">
      <c r="H1645" t="str">
        <f t="shared" si="25"/>
        <v/>
      </c>
    </row>
    <row r="1646" spans="8:8">
      <c r="H1646" t="str">
        <f t="shared" si="25"/>
        <v/>
      </c>
    </row>
    <row r="1647" spans="8:8">
      <c r="H1647" t="str">
        <f t="shared" si="25"/>
        <v/>
      </c>
    </row>
    <row r="1648" spans="8:8">
      <c r="H1648" t="str">
        <f t="shared" si="25"/>
        <v/>
      </c>
    </row>
    <row r="1649" spans="8:8">
      <c r="H1649" t="str">
        <f t="shared" si="25"/>
        <v/>
      </c>
    </row>
    <row r="1650" spans="8:8">
      <c r="H1650" t="str">
        <f t="shared" si="25"/>
        <v/>
      </c>
    </row>
    <row r="1651" spans="8:8">
      <c r="H1651" t="str">
        <f t="shared" si="25"/>
        <v/>
      </c>
    </row>
    <row r="1652" spans="8:8">
      <c r="H1652" t="str">
        <f t="shared" si="25"/>
        <v/>
      </c>
    </row>
    <row r="1653" spans="8:8">
      <c r="H1653" t="str">
        <f t="shared" si="25"/>
        <v/>
      </c>
    </row>
    <row r="1654" spans="8:8">
      <c r="H1654" t="str">
        <f t="shared" si="25"/>
        <v/>
      </c>
    </row>
    <row r="1655" spans="8:8">
      <c r="H1655" t="str">
        <f t="shared" si="25"/>
        <v/>
      </c>
    </row>
    <row r="1656" spans="8:8">
      <c r="H1656" t="str">
        <f t="shared" si="25"/>
        <v/>
      </c>
    </row>
    <row r="1657" spans="8:8">
      <c r="H1657" t="str">
        <f t="shared" si="25"/>
        <v/>
      </c>
    </row>
    <row r="1658" spans="8:8">
      <c r="H1658" t="str">
        <f t="shared" si="25"/>
        <v/>
      </c>
    </row>
    <row r="1659" spans="8:8">
      <c r="H1659" t="str">
        <f t="shared" si="25"/>
        <v/>
      </c>
    </row>
    <row r="1660" spans="8:8">
      <c r="H1660" t="str">
        <f t="shared" si="25"/>
        <v/>
      </c>
    </row>
    <row r="1661" spans="8:8">
      <c r="H1661" t="str">
        <f t="shared" si="25"/>
        <v/>
      </c>
    </row>
    <row r="1662" spans="8:8">
      <c r="H1662" t="str">
        <f t="shared" si="25"/>
        <v/>
      </c>
    </row>
    <row r="1663" spans="8:8">
      <c r="H1663" t="str">
        <f t="shared" si="25"/>
        <v/>
      </c>
    </row>
    <row r="1664" spans="8:8">
      <c r="H1664" t="str">
        <f t="shared" si="25"/>
        <v/>
      </c>
    </row>
    <row r="1665" spans="8:8">
      <c r="H1665" t="str">
        <f t="shared" si="25"/>
        <v/>
      </c>
    </row>
    <row r="1666" spans="8:8">
      <c r="H1666" t="str">
        <f t="shared" si="25"/>
        <v/>
      </c>
    </row>
    <row r="1667" spans="8:8">
      <c r="H1667" t="str">
        <f t="shared" ref="H1667:H1730" si="26">IFERROR(IF(DATEDIF(F1667,G1667,"m")=0,"",DATEDIF(F1667,G1667,"m"))+1,"")</f>
        <v/>
      </c>
    </row>
    <row r="1668" spans="8:8">
      <c r="H1668" t="str">
        <f t="shared" si="26"/>
        <v/>
      </c>
    </row>
    <row r="1669" spans="8:8">
      <c r="H1669" t="str">
        <f t="shared" si="26"/>
        <v/>
      </c>
    </row>
    <row r="1670" spans="8:8">
      <c r="H1670" t="str">
        <f t="shared" si="26"/>
        <v/>
      </c>
    </row>
    <row r="1671" spans="8:8">
      <c r="H1671" t="str">
        <f t="shared" si="26"/>
        <v/>
      </c>
    </row>
    <row r="1672" spans="8:8">
      <c r="H1672" t="str">
        <f t="shared" si="26"/>
        <v/>
      </c>
    </row>
    <row r="1673" spans="8:8">
      <c r="H1673" t="str">
        <f t="shared" si="26"/>
        <v/>
      </c>
    </row>
    <row r="1674" spans="8:8">
      <c r="H1674" t="str">
        <f t="shared" si="26"/>
        <v/>
      </c>
    </row>
    <row r="1675" spans="8:8">
      <c r="H1675" t="str">
        <f t="shared" si="26"/>
        <v/>
      </c>
    </row>
    <row r="1676" spans="8:8">
      <c r="H1676" t="str">
        <f t="shared" si="26"/>
        <v/>
      </c>
    </row>
    <row r="1677" spans="8:8">
      <c r="H1677" t="str">
        <f t="shared" si="26"/>
        <v/>
      </c>
    </row>
    <row r="1678" spans="8:8">
      <c r="H1678" t="str">
        <f t="shared" si="26"/>
        <v/>
      </c>
    </row>
    <row r="1679" spans="8:8">
      <c r="H1679" t="str">
        <f t="shared" si="26"/>
        <v/>
      </c>
    </row>
    <row r="1680" spans="8:8">
      <c r="H1680" t="str">
        <f t="shared" si="26"/>
        <v/>
      </c>
    </row>
    <row r="1681" spans="8:8">
      <c r="H1681" t="str">
        <f t="shared" si="26"/>
        <v/>
      </c>
    </row>
    <row r="1682" spans="8:8">
      <c r="H1682" t="str">
        <f t="shared" si="26"/>
        <v/>
      </c>
    </row>
    <row r="1683" spans="8:8">
      <c r="H1683" t="str">
        <f t="shared" si="26"/>
        <v/>
      </c>
    </row>
    <row r="1684" spans="8:8">
      <c r="H1684" t="str">
        <f t="shared" si="26"/>
        <v/>
      </c>
    </row>
    <row r="1685" spans="8:8">
      <c r="H1685" t="str">
        <f t="shared" si="26"/>
        <v/>
      </c>
    </row>
    <row r="1686" spans="8:8">
      <c r="H1686" t="str">
        <f t="shared" si="26"/>
        <v/>
      </c>
    </row>
    <row r="1687" spans="8:8">
      <c r="H1687" t="str">
        <f t="shared" si="26"/>
        <v/>
      </c>
    </row>
    <row r="1688" spans="8:8">
      <c r="H1688" t="str">
        <f t="shared" si="26"/>
        <v/>
      </c>
    </row>
    <row r="1689" spans="8:8">
      <c r="H1689" t="str">
        <f t="shared" si="26"/>
        <v/>
      </c>
    </row>
    <row r="1690" spans="8:8">
      <c r="H1690" t="str">
        <f t="shared" si="26"/>
        <v/>
      </c>
    </row>
    <row r="1691" spans="8:8">
      <c r="H1691" t="str">
        <f t="shared" si="26"/>
        <v/>
      </c>
    </row>
    <row r="1692" spans="8:8">
      <c r="H1692" t="str">
        <f t="shared" si="26"/>
        <v/>
      </c>
    </row>
    <row r="1693" spans="8:8">
      <c r="H1693" t="str">
        <f t="shared" si="26"/>
        <v/>
      </c>
    </row>
    <row r="1694" spans="8:8">
      <c r="H1694" t="str">
        <f t="shared" si="26"/>
        <v/>
      </c>
    </row>
    <row r="1695" spans="8:8">
      <c r="H1695" t="str">
        <f t="shared" si="26"/>
        <v/>
      </c>
    </row>
    <row r="1696" spans="8:8">
      <c r="H1696" t="str">
        <f t="shared" si="26"/>
        <v/>
      </c>
    </row>
    <row r="1697" spans="8:8">
      <c r="H1697" t="str">
        <f t="shared" si="26"/>
        <v/>
      </c>
    </row>
    <row r="1698" spans="8:8">
      <c r="H1698" t="str">
        <f t="shared" si="26"/>
        <v/>
      </c>
    </row>
    <row r="1699" spans="8:8">
      <c r="H1699" t="str">
        <f t="shared" si="26"/>
        <v/>
      </c>
    </row>
    <row r="1700" spans="8:8">
      <c r="H1700" t="str">
        <f t="shared" si="26"/>
        <v/>
      </c>
    </row>
    <row r="1701" spans="8:8">
      <c r="H1701" t="str">
        <f t="shared" si="26"/>
        <v/>
      </c>
    </row>
    <row r="1702" spans="8:8">
      <c r="H1702" t="str">
        <f t="shared" si="26"/>
        <v/>
      </c>
    </row>
    <row r="1703" spans="8:8">
      <c r="H1703" t="str">
        <f t="shared" si="26"/>
        <v/>
      </c>
    </row>
    <row r="1704" spans="8:8">
      <c r="H1704" t="str">
        <f t="shared" si="26"/>
        <v/>
      </c>
    </row>
    <row r="1705" spans="8:8">
      <c r="H1705" t="str">
        <f t="shared" si="26"/>
        <v/>
      </c>
    </row>
    <row r="1706" spans="8:8">
      <c r="H1706" t="str">
        <f t="shared" si="26"/>
        <v/>
      </c>
    </row>
    <row r="1707" spans="8:8">
      <c r="H1707" t="str">
        <f t="shared" si="26"/>
        <v/>
      </c>
    </row>
    <row r="1708" spans="8:8">
      <c r="H1708" t="str">
        <f t="shared" si="26"/>
        <v/>
      </c>
    </row>
    <row r="1709" spans="8:8">
      <c r="H1709" t="str">
        <f t="shared" si="26"/>
        <v/>
      </c>
    </row>
    <row r="1710" spans="8:8">
      <c r="H1710" t="str">
        <f t="shared" si="26"/>
        <v/>
      </c>
    </row>
    <row r="1711" spans="8:8">
      <c r="H1711" t="str">
        <f t="shared" si="26"/>
        <v/>
      </c>
    </row>
    <row r="1712" spans="8:8">
      <c r="H1712" t="str">
        <f t="shared" si="26"/>
        <v/>
      </c>
    </row>
    <row r="1713" spans="8:8">
      <c r="H1713" t="str">
        <f t="shared" si="26"/>
        <v/>
      </c>
    </row>
    <row r="1714" spans="8:8">
      <c r="H1714" t="str">
        <f t="shared" si="26"/>
        <v/>
      </c>
    </row>
    <row r="1715" spans="8:8">
      <c r="H1715" t="str">
        <f t="shared" si="26"/>
        <v/>
      </c>
    </row>
    <row r="1716" spans="8:8">
      <c r="H1716" t="str">
        <f t="shared" si="26"/>
        <v/>
      </c>
    </row>
    <row r="1717" spans="8:8">
      <c r="H1717" t="str">
        <f t="shared" si="26"/>
        <v/>
      </c>
    </row>
    <row r="1718" spans="8:8">
      <c r="H1718" t="str">
        <f t="shared" si="26"/>
        <v/>
      </c>
    </row>
    <row r="1719" spans="8:8">
      <c r="H1719" t="str">
        <f t="shared" si="26"/>
        <v/>
      </c>
    </row>
    <row r="1720" spans="8:8">
      <c r="H1720" t="str">
        <f t="shared" si="26"/>
        <v/>
      </c>
    </row>
    <row r="1721" spans="8:8">
      <c r="H1721" t="str">
        <f t="shared" si="26"/>
        <v/>
      </c>
    </row>
    <row r="1722" spans="8:8">
      <c r="H1722" t="str">
        <f t="shared" si="26"/>
        <v/>
      </c>
    </row>
    <row r="1723" spans="8:8">
      <c r="H1723" t="str">
        <f t="shared" si="26"/>
        <v/>
      </c>
    </row>
    <row r="1724" spans="8:8">
      <c r="H1724" t="str">
        <f t="shared" si="26"/>
        <v/>
      </c>
    </row>
    <row r="1725" spans="8:8">
      <c r="H1725" t="str">
        <f t="shared" si="26"/>
        <v/>
      </c>
    </row>
    <row r="1726" spans="8:8">
      <c r="H1726" t="str">
        <f t="shared" si="26"/>
        <v/>
      </c>
    </row>
    <row r="1727" spans="8:8">
      <c r="H1727" t="str">
        <f t="shared" si="26"/>
        <v/>
      </c>
    </row>
    <row r="1728" spans="8:8">
      <c r="H1728" t="str">
        <f t="shared" si="26"/>
        <v/>
      </c>
    </row>
    <row r="1729" spans="8:8">
      <c r="H1729" t="str">
        <f t="shared" si="26"/>
        <v/>
      </c>
    </row>
    <row r="1730" spans="8:8">
      <c r="H1730" t="str">
        <f t="shared" si="26"/>
        <v/>
      </c>
    </row>
    <row r="1731" spans="8:8">
      <c r="H1731" t="str">
        <f t="shared" ref="H1731:H1794" si="27">IFERROR(IF(DATEDIF(F1731,G1731,"m")=0,"",DATEDIF(F1731,G1731,"m"))+1,"")</f>
        <v/>
      </c>
    </row>
    <row r="1732" spans="8:8">
      <c r="H1732" t="str">
        <f t="shared" si="27"/>
        <v/>
      </c>
    </row>
    <row r="1733" spans="8:8">
      <c r="H1733" t="str">
        <f t="shared" si="27"/>
        <v/>
      </c>
    </row>
    <row r="1734" spans="8:8">
      <c r="H1734" t="str">
        <f t="shared" si="27"/>
        <v/>
      </c>
    </row>
    <row r="1735" spans="8:8">
      <c r="H1735" t="str">
        <f t="shared" si="27"/>
        <v/>
      </c>
    </row>
    <row r="1736" spans="8:8">
      <c r="H1736" t="str">
        <f t="shared" si="27"/>
        <v/>
      </c>
    </row>
    <row r="1737" spans="8:8">
      <c r="H1737" t="str">
        <f t="shared" si="27"/>
        <v/>
      </c>
    </row>
    <row r="1738" spans="8:8">
      <c r="H1738" t="str">
        <f t="shared" si="27"/>
        <v/>
      </c>
    </row>
    <row r="1739" spans="8:8">
      <c r="H1739" t="str">
        <f t="shared" si="27"/>
        <v/>
      </c>
    </row>
    <row r="1740" spans="8:8">
      <c r="H1740" t="str">
        <f t="shared" si="27"/>
        <v/>
      </c>
    </row>
    <row r="1741" spans="8:8">
      <c r="H1741" t="str">
        <f t="shared" si="27"/>
        <v/>
      </c>
    </row>
    <row r="1742" spans="8:8">
      <c r="H1742" t="str">
        <f t="shared" si="27"/>
        <v/>
      </c>
    </row>
    <row r="1743" spans="8:8">
      <c r="H1743" t="str">
        <f t="shared" si="27"/>
        <v/>
      </c>
    </row>
    <row r="1744" spans="8:8">
      <c r="H1744" t="str">
        <f t="shared" si="27"/>
        <v/>
      </c>
    </row>
    <row r="1745" spans="8:8">
      <c r="H1745" t="str">
        <f t="shared" si="27"/>
        <v/>
      </c>
    </row>
    <row r="1746" spans="8:8">
      <c r="H1746" t="str">
        <f t="shared" si="27"/>
        <v/>
      </c>
    </row>
    <row r="1747" spans="8:8">
      <c r="H1747" t="str">
        <f t="shared" si="27"/>
        <v/>
      </c>
    </row>
    <row r="1748" spans="8:8">
      <c r="H1748" t="str">
        <f t="shared" si="27"/>
        <v/>
      </c>
    </row>
    <row r="1749" spans="8:8">
      <c r="H1749" t="str">
        <f t="shared" si="27"/>
        <v/>
      </c>
    </row>
    <row r="1750" spans="8:8">
      <c r="H1750" t="str">
        <f t="shared" si="27"/>
        <v/>
      </c>
    </row>
    <row r="1751" spans="8:8">
      <c r="H1751" t="str">
        <f t="shared" si="27"/>
        <v/>
      </c>
    </row>
    <row r="1752" spans="8:8">
      <c r="H1752" t="str">
        <f t="shared" si="27"/>
        <v/>
      </c>
    </row>
    <row r="1753" spans="8:8">
      <c r="H1753" t="str">
        <f t="shared" si="27"/>
        <v/>
      </c>
    </row>
    <row r="1754" spans="8:8">
      <c r="H1754" t="str">
        <f t="shared" si="27"/>
        <v/>
      </c>
    </row>
    <row r="1755" spans="8:8">
      <c r="H1755" t="str">
        <f t="shared" si="27"/>
        <v/>
      </c>
    </row>
    <row r="1756" spans="8:8">
      <c r="H1756" t="str">
        <f t="shared" si="27"/>
        <v/>
      </c>
    </row>
    <row r="1757" spans="8:8">
      <c r="H1757" t="str">
        <f t="shared" si="27"/>
        <v/>
      </c>
    </row>
    <row r="1758" spans="8:8">
      <c r="H1758" t="str">
        <f t="shared" si="27"/>
        <v/>
      </c>
    </row>
    <row r="1759" spans="8:8">
      <c r="H1759" t="str">
        <f t="shared" si="27"/>
        <v/>
      </c>
    </row>
    <row r="1760" spans="8:8">
      <c r="H1760" t="str">
        <f t="shared" si="27"/>
        <v/>
      </c>
    </row>
    <row r="1761" spans="8:8">
      <c r="H1761" t="str">
        <f t="shared" si="27"/>
        <v/>
      </c>
    </row>
    <row r="1762" spans="8:8">
      <c r="H1762" t="str">
        <f t="shared" si="27"/>
        <v/>
      </c>
    </row>
    <row r="1763" spans="8:8">
      <c r="H1763" t="str">
        <f t="shared" si="27"/>
        <v/>
      </c>
    </row>
    <row r="1764" spans="8:8">
      <c r="H1764" t="str">
        <f t="shared" si="27"/>
        <v/>
      </c>
    </row>
    <row r="1765" spans="8:8">
      <c r="H1765" t="str">
        <f t="shared" si="27"/>
        <v/>
      </c>
    </row>
    <row r="1766" spans="8:8">
      <c r="H1766" t="str">
        <f t="shared" si="27"/>
        <v/>
      </c>
    </row>
    <row r="1767" spans="8:8">
      <c r="H1767" t="str">
        <f t="shared" si="27"/>
        <v/>
      </c>
    </row>
    <row r="1768" spans="8:8">
      <c r="H1768" t="str">
        <f t="shared" si="27"/>
        <v/>
      </c>
    </row>
    <row r="1769" spans="8:8">
      <c r="H1769" t="str">
        <f t="shared" si="27"/>
        <v/>
      </c>
    </row>
    <row r="1770" spans="8:8">
      <c r="H1770" t="str">
        <f t="shared" si="27"/>
        <v/>
      </c>
    </row>
    <row r="1771" spans="8:8">
      <c r="H1771" t="str">
        <f t="shared" si="27"/>
        <v/>
      </c>
    </row>
    <row r="1772" spans="8:8">
      <c r="H1772" t="str">
        <f t="shared" si="27"/>
        <v/>
      </c>
    </row>
    <row r="1773" spans="8:8">
      <c r="H1773" t="str">
        <f t="shared" si="27"/>
        <v/>
      </c>
    </row>
    <row r="1774" spans="8:8">
      <c r="H1774" t="str">
        <f t="shared" si="27"/>
        <v/>
      </c>
    </row>
    <row r="1775" spans="8:8">
      <c r="H1775" t="str">
        <f t="shared" si="27"/>
        <v/>
      </c>
    </row>
    <row r="1776" spans="8:8">
      <c r="H1776" t="str">
        <f t="shared" si="27"/>
        <v/>
      </c>
    </row>
    <row r="1777" spans="8:8">
      <c r="H1777" t="str">
        <f t="shared" si="27"/>
        <v/>
      </c>
    </row>
    <row r="1778" spans="8:8">
      <c r="H1778" t="str">
        <f t="shared" si="27"/>
        <v/>
      </c>
    </row>
    <row r="1779" spans="8:8">
      <c r="H1779" t="str">
        <f t="shared" si="27"/>
        <v/>
      </c>
    </row>
    <row r="1780" spans="8:8">
      <c r="H1780" t="str">
        <f t="shared" si="27"/>
        <v/>
      </c>
    </row>
    <row r="1781" spans="8:8">
      <c r="H1781" t="str">
        <f t="shared" si="27"/>
        <v/>
      </c>
    </row>
    <row r="1782" spans="8:8">
      <c r="H1782" t="str">
        <f t="shared" si="27"/>
        <v/>
      </c>
    </row>
    <row r="1783" spans="8:8">
      <c r="H1783" t="str">
        <f t="shared" si="27"/>
        <v/>
      </c>
    </row>
    <row r="1784" spans="8:8">
      <c r="H1784" t="str">
        <f t="shared" si="27"/>
        <v/>
      </c>
    </row>
    <row r="1785" spans="8:8">
      <c r="H1785" t="str">
        <f t="shared" si="27"/>
        <v/>
      </c>
    </row>
    <row r="1786" spans="8:8">
      <c r="H1786" t="str">
        <f t="shared" si="27"/>
        <v/>
      </c>
    </row>
    <row r="1787" spans="8:8">
      <c r="H1787" t="str">
        <f t="shared" si="27"/>
        <v/>
      </c>
    </row>
    <row r="1788" spans="8:8">
      <c r="H1788" t="str">
        <f t="shared" si="27"/>
        <v/>
      </c>
    </row>
    <row r="1789" spans="8:8">
      <c r="H1789" t="str">
        <f t="shared" si="27"/>
        <v/>
      </c>
    </row>
    <row r="1790" spans="8:8">
      <c r="H1790" t="str">
        <f t="shared" si="27"/>
        <v/>
      </c>
    </row>
    <row r="1791" spans="8:8">
      <c r="H1791" t="str">
        <f t="shared" si="27"/>
        <v/>
      </c>
    </row>
    <row r="1792" spans="8:8">
      <c r="H1792" t="str">
        <f t="shared" si="27"/>
        <v/>
      </c>
    </row>
    <row r="1793" spans="8:8">
      <c r="H1793" t="str">
        <f t="shared" si="27"/>
        <v/>
      </c>
    </row>
    <row r="1794" spans="8:8">
      <c r="H1794" t="str">
        <f t="shared" si="27"/>
        <v/>
      </c>
    </row>
    <row r="1795" spans="8:8">
      <c r="H1795" t="str">
        <f t="shared" ref="H1795:H1858" si="28">IFERROR(IF(DATEDIF(F1795,G1795,"m")=0,"",DATEDIF(F1795,G1795,"m"))+1,"")</f>
        <v/>
      </c>
    </row>
    <row r="1796" spans="8:8">
      <c r="H1796" t="str">
        <f t="shared" si="28"/>
        <v/>
      </c>
    </row>
    <row r="1797" spans="8:8">
      <c r="H1797" t="str">
        <f t="shared" si="28"/>
        <v/>
      </c>
    </row>
    <row r="1798" spans="8:8">
      <c r="H1798" t="str">
        <f t="shared" si="28"/>
        <v/>
      </c>
    </row>
    <row r="1799" spans="8:8">
      <c r="H1799" t="str">
        <f t="shared" si="28"/>
        <v/>
      </c>
    </row>
    <row r="1800" spans="8:8">
      <c r="H1800" t="str">
        <f t="shared" si="28"/>
        <v/>
      </c>
    </row>
    <row r="1801" spans="8:8">
      <c r="H1801" t="str">
        <f t="shared" si="28"/>
        <v/>
      </c>
    </row>
    <row r="1802" spans="8:8">
      <c r="H1802" t="str">
        <f t="shared" si="28"/>
        <v/>
      </c>
    </row>
    <row r="1803" spans="8:8">
      <c r="H1803" t="str">
        <f t="shared" si="28"/>
        <v/>
      </c>
    </row>
    <row r="1804" spans="8:8">
      <c r="H1804" t="str">
        <f t="shared" si="28"/>
        <v/>
      </c>
    </row>
    <row r="1805" spans="8:8">
      <c r="H1805" t="str">
        <f t="shared" si="28"/>
        <v/>
      </c>
    </row>
    <row r="1806" spans="8:8">
      <c r="H1806" t="str">
        <f t="shared" si="28"/>
        <v/>
      </c>
    </row>
    <row r="1807" spans="8:8">
      <c r="H1807" t="str">
        <f t="shared" si="28"/>
        <v/>
      </c>
    </row>
    <row r="1808" spans="8:8">
      <c r="H1808" t="str">
        <f t="shared" si="28"/>
        <v/>
      </c>
    </row>
    <row r="1809" spans="8:8">
      <c r="H1809" t="str">
        <f t="shared" si="28"/>
        <v/>
      </c>
    </row>
    <row r="1810" spans="8:8">
      <c r="H1810" t="str">
        <f t="shared" si="28"/>
        <v/>
      </c>
    </row>
    <row r="1811" spans="8:8">
      <c r="H1811" t="str">
        <f t="shared" si="28"/>
        <v/>
      </c>
    </row>
    <row r="1812" spans="8:8">
      <c r="H1812" t="str">
        <f t="shared" si="28"/>
        <v/>
      </c>
    </row>
    <row r="1813" spans="8:8">
      <c r="H1813" t="str">
        <f t="shared" si="28"/>
        <v/>
      </c>
    </row>
    <row r="1814" spans="8:8">
      <c r="H1814" t="str">
        <f t="shared" si="28"/>
        <v/>
      </c>
    </row>
    <row r="1815" spans="8:8">
      <c r="H1815" t="str">
        <f t="shared" si="28"/>
        <v/>
      </c>
    </row>
    <row r="1816" spans="8:8">
      <c r="H1816" t="str">
        <f t="shared" si="28"/>
        <v/>
      </c>
    </row>
    <row r="1817" spans="8:8">
      <c r="H1817" t="str">
        <f t="shared" si="28"/>
        <v/>
      </c>
    </row>
    <row r="1818" spans="8:8">
      <c r="H1818" t="str">
        <f t="shared" si="28"/>
        <v/>
      </c>
    </row>
    <row r="1819" spans="8:8">
      <c r="H1819" t="str">
        <f t="shared" si="28"/>
        <v/>
      </c>
    </row>
    <row r="1820" spans="8:8">
      <c r="H1820" t="str">
        <f t="shared" si="28"/>
        <v/>
      </c>
    </row>
    <row r="1821" spans="8:8">
      <c r="H1821" t="str">
        <f t="shared" si="28"/>
        <v/>
      </c>
    </row>
    <row r="1822" spans="8:8">
      <c r="H1822" t="str">
        <f t="shared" si="28"/>
        <v/>
      </c>
    </row>
    <row r="1823" spans="8:8">
      <c r="H1823" t="str">
        <f t="shared" si="28"/>
        <v/>
      </c>
    </row>
    <row r="1824" spans="8:8">
      <c r="H1824" t="str">
        <f t="shared" si="28"/>
        <v/>
      </c>
    </row>
    <row r="1825" spans="8:8">
      <c r="H1825" t="str">
        <f t="shared" si="28"/>
        <v/>
      </c>
    </row>
    <row r="1826" spans="8:8">
      <c r="H1826" t="str">
        <f t="shared" si="28"/>
        <v/>
      </c>
    </row>
    <row r="1827" spans="8:8">
      <c r="H1827" t="str">
        <f t="shared" si="28"/>
        <v/>
      </c>
    </row>
    <row r="1828" spans="8:8">
      <c r="H1828" t="str">
        <f t="shared" si="28"/>
        <v/>
      </c>
    </row>
    <row r="1829" spans="8:8">
      <c r="H1829" t="str">
        <f t="shared" si="28"/>
        <v/>
      </c>
    </row>
    <row r="1830" spans="8:8">
      <c r="H1830" t="str">
        <f t="shared" si="28"/>
        <v/>
      </c>
    </row>
    <row r="1831" spans="8:8">
      <c r="H1831" t="str">
        <f t="shared" si="28"/>
        <v/>
      </c>
    </row>
    <row r="1832" spans="8:8">
      <c r="H1832" t="str">
        <f t="shared" si="28"/>
        <v/>
      </c>
    </row>
    <row r="1833" spans="8:8">
      <c r="H1833" t="str">
        <f t="shared" si="28"/>
        <v/>
      </c>
    </row>
    <row r="1834" spans="8:8">
      <c r="H1834" t="str">
        <f t="shared" si="28"/>
        <v/>
      </c>
    </row>
    <row r="1835" spans="8:8">
      <c r="H1835" t="str">
        <f t="shared" si="28"/>
        <v/>
      </c>
    </row>
    <row r="1836" spans="8:8">
      <c r="H1836" t="str">
        <f t="shared" si="28"/>
        <v/>
      </c>
    </row>
    <row r="1837" spans="8:8">
      <c r="H1837" t="str">
        <f t="shared" si="28"/>
        <v/>
      </c>
    </row>
    <row r="1838" spans="8:8">
      <c r="H1838" t="str">
        <f t="shared" si="28"/>
        <v/>
      </c>
    </row>
    <row r="1839" spans="8:8">
      <c r="H1839" t="str">
        <f t="shared" si="28"/>
        <v/>
      </c>
    </row>
    <row r="1840" spans="8:8">
      <c r="H1840" t="str">
        <f t="shared" si="28"/>
        <v/>
      </c>
    </row>
    <row r="1841" spans="8:8">
      <c r="H1841" t="str">
        <f t="shared" si="28"/>
        <v/>
      </c>
    </row>
    <row r="1842" spans="8:8">
      <c r="H1842" t="str">
        <f t="shared" si="28"/>
        <v/>
      </c>
    </row>
    <row r="1843" spans="8:8">
      <c r="H1843" t="str">
        <f t="shared" si="28"/>
        <v/>
      </c>
    </row>
    <row r="1844" spans="8:8">
      <c r="H1844" t="str">
        <f t="shared" si="28"/>
        <v/>
      </c>
    </row>
    <row r="1845" spans="8:8">
      <c r="H1845" t="str">
        <f t="shared" si="28"/>
        <v/>
      </c>
    </row>
    <row r="1846" spans="8:8">
      <c r="H1846" t="str">
        <f t="shared" si="28"/>
        <v/>
      </c>
    </row>
    <row r="1847" spans="8:8">
      <c r="H1847" t="str">
        <f t="shared" si="28"/>
        <v/>
      </c>
    </row>
    <row r="1848" spans="8:8">
      <c r="H1848" t="str">
        <f t="shared" si="28"/>
        <v/>
      </c>
    </row>
    <row r="1849" spans="8:8">
      <c r="H1849" t="str">
        <f t="shared" si="28"/>
        <v/>
      </c>
    </row>
    <row r="1850" spans="8:8">
      <c r="H1850" t="str">
        <f t="shared" si="28"/>
        <v/>
      </c>
    </row>
    <row r="1851" spans="8:8">
      <c r="H1851" t="str">
        <f t="shared" si="28"/>
        <v/>
      </c>
    </row>
    <row r="1852" spans="8:8">
      <c r="H1852" t="str">
        <f t="shared" si="28"/>
        <v/>
      </c>
    </row>
    <row r="1853" spans="8:8">
      <c r="H1853" t="str">
        <f t="shared" si="28"/>
        <v/>
      </c>
    </row>
    <row r="1854" spans="8:8">
      <c r="H1854" t="str">
        <f t="shared" si="28"/>
        <v/>
      </c>
    </row>
    <row r="1855" spans="8:8">
      <c r="H1855" t="str">
        <f t="shared" si="28"/>
        <v/>
      </c>
    </row>
    <row r="1856" spans="8:8">
      <c r="H1856" t="str">
        <f t="shared" si="28"/>
        <v/>
      </c>
    </row>
    <row r="1857" spans="8:8">
      <c r="H1857" t="str">
        <f t="shared" si="28"/>
        <v/>
      </c>
    </row>
    <row r="1858" spans="8:8">
      <c r="H1858" t="str">
        <f t="shared" si="28"/>
        <v/>
      </c>
    </row>
    <row r="1859" spans="8:8">
      <c r="H1859" t="str">
        <f t="shared" ref="H1859:H1922" si="29">IFERROR(IF(DATEDIF(F1859,G1859,"m")=0,"",DATEDIF(F1859,G1859,"m"))+1,"")</f>
        <v/>
      </c>
    </row>
    <row r="1860" spans="8:8">
      <c r="H1860" t="str">
        <f t="shared" si="29"/>
        <v/>
      </c>
    </row>
    <row r="1861" spans="8:8">
      <c r="H1861" t="str">
        <f t="shared" si="29"/>
        <v/>
      </c>
    </row>
    <row r="1862" spans="8:8">
      <c r="H1862" t="str">
        <f t="shared" si="29"/>
        <v/>
      </c>
    </row>
    <row r="1863" spans="8:8">
      <c r="H1863" t="str">
        <f t="shared" si="29"/>
        <v/>
      </c>
    </row>
    <row r="1864" spans="8:8">
      <c r="H1864" t="str">
        <f t="shared" si="29"/>
        <v/>
      </c>
    </row>
    <row r="1865" spans="8:8">
      <c r="H1865" t="str">
        <f t="shared" si="29"/>
        <v/>
      </c>
    </row>
    <row r="1866" spans="8:8">
      <c r="H1866" t="str">
        <f t="shared" si="29"/>
        <v/>
      </c>
    </row>
    <row r="1867" spans="8:8">
      <c r="H1867" t="str">
        <f t="shared" si="29"/>
        <v/>
      </c>
    </row>
    <row r="1868" spans="8:8">
      <c r="H1868" t="str">
        <f t="shared" si="29"/>
        <v/>
      </c>
    </row>
    <row r="1869" spans="8:8">
      <c r="H1869" t="str">
        <f t="shared" si="29"/>
        <v/>
      </c>
    </row>
    <row r="1870" spans="8:8">
      <c r="H1870" t="str">
        <f t="shared" si="29"/>
        <v/>
      </c>
    </row>
    <row r="1871" spans="8:8">
      <c r="H1871" t="str">
        <f t="shared" si="29"/>
        <v/>
      </c>
    </row>
    <row r="1872" spans="8:8">
      <c r="H1872" t="str">
        <f t="shared" si="29"/>
        <v/>
      </c>
    </row>
    <row r="1873" spans="8:8">
      <c r="H1873" t="str">
        <f t="shared" si="29"/>
        <v/>
      </c>
    </row>
    <row r="1874" spans="8:8">
      <c r="H1874" t="str">
        <f t="shared" si="29"/>
        <v/>
      </c>
    </row>
    <row r="1875" spans="8:8">
      <c r="H1875" t="str">
        <f t="shared" si="29"/>
        <v/>
      </c>
    </row>
    <row r="1876" spans="8:8">
      <c r="H1876" t="str">
        <f t="shared" si="29"/>
        <v/>
      </c>
    </row>
    <row r="1877" spans="8:8">
      <c r="H1877" t="str">
        <f t="shared" si="29"/>
        <v/>
      </c>
    </row>
    <row r="1878" spans="8:8">
      <c r="H1878" t="str">
        <f t="shared" si="29"/>
        <v/>
      </c>
    </row>
    <row r="1879" spans="8:8">
      <c r="H1879" t="str">
        <f t="shared" si="29"/>
        <v/>
      </c>
    </row>
    <row r="1880" spans="8:8">
      <c r="H1880" t="str">
        <f t="shared" si="29"/>
        <v/>
      </c>
    </row>
    <row r="1881" spans="8:8">
      <c r="H1881" t="str">
        <f t="shared" si="29"/>
        <v/>
      </c>
    </row>
    <row r="1882" spans="8:8">
      <c r="H1882" t="str">
        <f t="shared" si="29"/>
        <v/>
      </c>
    </row>
    <row r="1883" spans="8:8">
      <c r="H1883" t="str">
        <f t="shared" si="29"/>
        <v/>
      </c>
    </row>
    <row r="1884" spans="8:8">
      <c r="H1884" t="str">
        <f t="shared" si="29"/>
        <v/>
      </c>
    </row>
    <row r="1885" spans="8:8">
      <c r="H1885" t="str">
        <f t="shared" si="29"/>
        <v/>
      </c>
    </row>
    <row r="1886" spans="8:8">
      <c r="H1886" t="str">
        <f t="shared" si="29"/>
        <v/>
      </c>
    </row>
    <row r="1887" spans="8:8">
      <c r="H1887" t="str">
        <f t="shared" si="29"/>
        <v/>
      </c>
    </row>
    <row r="1888" spans="8:8">
      <c r="H1888" t="str">
        <f t="shared" si="29"/>
        <v/>
      </c>
    </row>
    <row r="1889" spans="8:8">
      <c r="H1889" t="str">
        <f t="shared" si="29"/>
        <v/>
      </c>
    </row>
    <row r="1890" spans="8:8">
      <c r="H1890" t="str">
        <f t="shared" si="29"/>
        <v/>
      </c>
    </row>
    <row r="1891" spans="8:8">
      <c r="H1891" t="str">
        <f t="shared" si="29"/>
        <v/>
      </c>
    </row>
    <row r="1892" spans="8:8">
      <c r="H1892" t="str">
        <f t="shared" si="29"/>
        <v/>
      </c>
    </row>
    <row r="1893" spans="8:8">
      <c r="H1893" t="str">
        <f t="shared" si="29"/>
        <v/>
      </c>
    </row>
    <row r="1894" spans="8:8">
      <c r="H1894" t="str">
        <f t="shared" si="29"/>
        <v/>
      </c>
    </row>
    <row r="1895" spans="8:8">
      <c r="H1895" t="str">
        <f t="shared" si="29"/>
        <v/>
      </c>
    </row>
    <row r="1896" spans="8:8">
      <c r="H1896" t="str">
        <f t="shared" si="29"/>
        <v/>
      </c>
    </row>
    <row r="1897" spans="8:8">
      <c r="H1897" t="str">
        <f t="shared" si="29"/>
        <v/>
      </c>
    </row>
    <row r="1898" spans="8:8">
      <c r="H1898" t="str">
        <f t="shared" si="29"/>
        <v/>
      </c>
    </row>
    <row r="1899" spans="8:8">
      <c r="H1899" t="str">
        <f t="shared" si="29"/>
        <v/>
      </c>
    </row>
    <row r="1900" spans="8:8">
      <c r="H1900" t="str">
        <f t="shared" si="29"/>
        <v/>
      </c>
    </row>
    <row r="1901" spans="8:8">
      <c r="H1901" t="str">
        <f t="shared" si="29"/>
        <v/>
      </c>
    </row>
    <row r="1902" spans="8:8">
      <c r="H1902" t="str">
        <f t="shared" si="29"/>
        <v/>
      </c>
    </row>
    <row r="1903" spans="8:8">
      <c r="H1903" t="str">
        <f t="shared" si="29"/>
        <v/>
      </c>
    </row>
    <row r="1904" spans="8:8">
      <c r="H1904" t="str">
        <f t="shared" si="29"/>
        <v/>
      </c>
    </row>
    <row r="1905" spans="8:8">
      <c r="H1905" t="str">
        <f t="shared" si="29"/>
        <v/>
      </c>
    </row>
    <row r="1906" spans="8:8">
      <c r="H1906" t="str">
        <f t="shared" si="29"/>
        <v/>
      </c>
    </row>
    <row r="1907" spans="8:8">
      <c r="H1907" t="str">
        <f t="shared" si="29"/>
        <v/>
      </c>
    </row>
    <row r="1908" spans="8:8">
      <c r="H1908" t="str">
        <f t="shared" si="29"/>
        <v/>
      </c>
    </row>
    <row r="1909" spans="8:8">
      <c r="H1909" t="str">
        <f t="shared" si="29"/>
        <v/>
      </c>
    </row>
    <row r="1910" spans="8:8">
      <c r="H1910" t="str">
        <f t="shared" si="29"/>
        <v/>
      </c>
    </row>
    <row r="1911" spans="8:8">
      <c r="H1911" t="str">
        <f t="shared" si="29"/>
        <v/>
      </c>
    </row>
    <row r="1912" spans="8:8">
      <c r="H1912" t="str">
        <f t="shared" si="29"/>
        <v/>
      </c>
    </row>
    <row r="1913" spans="8:8">
      <c r="H1913" t="str">
        <f t="shared" si="29"/>
        <v/>
      </c>
    </row>
    <row r="1914" spans="8:8">
      <c r="H1914" t="str">
        <f t="shared" si="29"/>
        <v/>
      </c>
    </row>
    <row r="1915" spans="8:8">
      <c r="H1915" t="str">
        <f t="shared" si="29"/>
        <v/>
      </c>
    </row>
    <row r="1916" spans="8:8">
      <c r="H1916" t="str">
        <f t="shared" si="29"/>
        <v/>
      </c>
    </row>
    <row r="1917" spans="8:8">
      <c r="H1917" t="str">
        <f t="shared" si="29"/>
        <v/>
      </c>
    </row>
    <row r="1918" spans="8:8">
      <c r="H1918" t="str">
        <f t="shared" si="29"/>
        <v/>
      </c>
    </row>
    <row r="1919" spans="8:8">
      <c r="H1919" t="str">
        <f t="shared" si="29"/>
        <v/>
      </c>
    </row>
    <row r="1920" spans="8:8">
      <c r="H1920" t="str">
        <f t="shared" si="29"/>
        <v/>
      </c>
    </row>
    <row r="1921" spans="8:8">
      <c r="H1921" t="str">
        <f t="shared" si="29"/>
        <v/>
      </c>
    </row>
    <row r="1922" spans="8:8">
      <c r="H1922" t="str">
        <f t="shared" si="29"/>
        <v/>
      </c>
    </row>
    <row r="1923" spans="8:8">
      <c r="H1923" t="str">
        <f t="shared" ref="H1923:H1986" si="30">IFERROR(IF(DATEDIF(F1923,G1923,"m")=0,"",DATEDIF(F1923,G1923,"m"))+1,"")</f>
        <v/>
      </c>
    </row>
    <row r="1924" spans="8:8">
      <c r="H1924" t="str">
        <f t="shared" si="30"/>
        <v/>
      </c>
    </row>
    <row r="1925" spans="8:8">
      <c r="H1925" t="str">
        <f t="shared" si="30"/>
        <v/>
      </c>
    </row>
    <row r="1926" spans="8:8">
      <c r="H1926" t="str">
        <f t="shared" si="30"/>
        <v/>
      </c>
    </row>
    <row r="1927" spans="8:8">
      <c r="H1927" t="str">
        <f t="shared" si="30"/>
        <v/>
      </c>
    </row>
    <row r="1928" spans="8:8">
      <c r="H1928" t="str">
        <f t="shared" si="30"/>
        <v/>
      </c>
    </row>
    <row r="1929" spans="8:8">
      <c r="H1929" t="str">
        <f t="shared" si="30"/>
        <v/>
      </c>
    </row>
    <row r="1930" spans="8:8">
      <c r="H1930" t="str">
        <f t="shared" si="30"/>
        <v/>
      </c>
    </row>
    <row r="1931" spans="8:8">
      <c r="H1931" t="str">
        <f t="shared" si="30"/>
        <v/>
      </c>
    </row>
    <row r="1932" spans="8:8">
      <c r="H1932" t="str">
        <f t="shared" si="30"/>
        <v/>
      </c>
    </row>
    <row r="1933" spans="8:8">
      <c r="H1933" t="str">
        <f t="shared" si="30"/>
        <v/>
      </c>
    </row>
    <row r="1934" spans="8:8">
      <c r="H1934" t="str">
        <f t="shared" si="30"/>
        <v/>
      </c>
    </row>
    <row r="1935" spans="8:8">
      <c r="H1935" t="str">
        <f t="shared" si="30"/>
        <v/>
      </c>
    </row>
    <row r="1936" spans="8:8">
      <c r="H1936" t="str">
        <f t="shared" si="30"/>
        <v/>
      </c>
    </row>
    <row r="1937" spans="8:8">
      <c r="H1937" t="str">
        <f t="shared" si="30"/>
        <v/>
      </c>
    </row>
    <row r="1938" spans="8:8">
      <c r="H1938" t="str">
        <f t="shared" si="30"/>
        <v/>
      </c>
    </row>
    <row r="1939" spans="8:8">
      <c r="H1939" t="str">
        <f t="shared" si="30"/>
        <v/>
      </c>
    </row>
    <row r="1940" spans="8:8">
      <c r="H1940" t="str">
        <f t="shared" si="30"/>
        <v/>
      </c>
    </row>
    <row r="1941" spans="8:8">
      <c r="H1941" t="str">
        <f t="shared" si="30"/>
        <v/>
      </c>
    </row>
    <row r="1942" spans="8:8">
      <c r="H1942" t="str">
        <f t="shared" si="30"/>
        <v/>
      </c>
    </row>
    <row r="1943" spans="8:8">
      <c r="H1943" t="str">
        <f t="shared" si="30"/>
        <v/>
      </c>
    </row>
    <row r="1944" spans="8:8">
      <c r="H1944" t="str">
        <f t="shared" si="30"/>
        <v/>
      </c>
    </row>
    <row r="1945" spans="8:8">
      <c r="H1945" t="str">
        <f t="shared" si="30"/>
        <v/>
      </c>
    </row>
    <row r="1946" spans="8:8">
      <c r="H1946" t="str">
        <f t="shared" si="30"/>
        <v/>
      </c>
    </row>
    <row r="1947" spans="8:8">
      <c r="H1947" t="str">
        <f t="shared" si="30"/>
        <v/>
      </c>
    </row>
    <row r="1948" spans="8:8">
      <c r="H1948" t="str">
        <f t="shared" si="30"/>
        <v/>
      </c>
    </row>
    <row r="1949" spans="8:8">
      <c r="H1949" t="str">
        <f t="shared" si="30"/>
        <v/>
      </c>
    </row>
    <row r="1950" spans="8:8">
      <c r="H1950" t="str">
        <f t="shared" si="30"/>
        <v/>
      </c>
    </row>
    <row r="1951" spans="8:8">
      <c r="H1951" t="str">
        <f t="shared" si="30"/>
        <v/>
      </c>
    </row>
    <row r="1952" spans="8:8">
      <c r="H1952" t="str">
        <f t="shared" si="30"/>
        <v/>
      </c>
    </row>
    <row r="1953" spans="8:8">
      <c r="H1953" t="str">
        <f t="shared" si="30"/>
        <v/>
      </c>
    </row>
    <row r="1954" spans="8:8">
      <c r="H1954" t="str">
        <f t="shared" si="30"/>
        <v/>
      </c>
    </row>
    <row r="1955" spans="8:8">
      <c r="H1955" t="str">
        <f t="shared" si="30"/>
        <v/>
      </c>
    </row>
    <row r="1956" spans="8:8">
      <c r="H1956" t="str">
        <f t="shared" si="30"/>
        <v/>
      </c>
    </row>
    <row r="1957" spans="8:8">
      <c r="H1957" t="str">
        <f t="shared" si="30"/>
        <v/>
      </c>
    </row>
    <row r="1958" spans="8:8">
      <c r="H1958" t="str">
        <f t="shared" si="30"/>
        <v/>
      </c>
    </row>
    <row r="1959" spans="8:8">
      <c r="H1959" t="str">
        <f t="shared" si="30"/>
        <v/>
      </c>
    </row>
    <row r="1960" spans="8:8">
      <c r="H1960" t="str">
        <f t="shared" si="30"/>
        <v/>
      </c>
    </row>
    <row r="1961" spans="8:8">
      <c r="H1961" t="str">
        <f t="shared" si="30"/>
        <v/>
      </c>
    </row>
    <row r="1962" spans="8:8">
      <c r="H1962" t="str">
        <f t="shared" si="30"/>
        <v/>
      </c>
    </row>
    <row r="1963" spans="8:8">
      <c r="H1963" t="str">
        <f t="shared" si="30"/>
        <v/>
      </c>
    </row>
    <row r="1964" spans="8:8">
      <c r="H1964" t="str">
        <f t="shared" si="30"/>
        <v/>
      </c>
    </row>
    <row r="1965" spans="8:8">
      <c r="H1965" t="str">
        <f t="shared" si="30"/>
        <v/>
      </c>
    </row>
    <row r="1966" spans="8:8">
      <c r="H1966" t="str">
        <f t="shared" si="30"/>
        <v/>
      </c>
    </row>
    <row r="1967" spans="8:8">
      <c r="H1967" t="str">
        <f t="shared" si="30"/>
        <v/>
      </c>
    </row>
    <row r="1968" spans="8:8">
      <c r="H1968" t="str">
        <f t="shared" si="30"/>
        <v/>
      </c>
    </row>
    <row r="1969" spans="8:8">
      <c r="H1969" t="str">
        <f t="shared" si="30"/>
        <v/>
      </c>
    </row>
    <row r="1970" spans="8:8">
      <c r="H1970" t="str">
        <f t="shared" si="30"/>
        <v/>
      </c>
    </row>
    <row r="1971" spans="8:8">
      <c r="H1971" t="str">
        <f t="shared" si="30"/>
        <v/>
      </c>
    </row>
    <row r="1972" spans="8:8">
      <c r="H1972" t="str">
        <f t="shared" si="30"/>
        <v/>
      </c>
    </row>
    <row r="1973" spans="8:8">
      <c r="H1973" t="str">
        <f t="shared" si="30"/>
        <v/>
      </c>
    </row>
    <row r="1974" spans="8:8">
      <c r="H1974" t="str">
        <f t="shared" si="30"/>
        <v/>
      </c>
    </row>
    <row r="1975" spans="8:8">
      <c r="H1975" t="str">
        <f t="shared" si="30"/>
        <v/>
      </c>
    </row>
    <row r="1976" spans="8:8">
      <c r="H1976" t="str">
        <f t="shared" si="30"/>
        <v/>
      </c>
    </row>
    <row r="1977" spans="8:8">
      <c r="H1977" t="str">
        <f t="shared" si="30"/>
        <v/>
      </c>
    </row>
    <row r="1978" spans="8:8">
      <c r="H1978" t="str">
        <f t="shared" si="30"/>
        <v/>
      </c>
    </row>
    <row r="1979" spans="8:8">
      <c r="H1979" t="str">
        <f t="shared" si="30"/>
        <v/>
      </c>
    </row>
    <row r="1980" spans="8:8">
      <c r="H1980" t="str">
        <f t="shared" si="30"/>
        <v/>
      </c>
    </row>
    <row r="1981" spans="8:8">
      <c r="H1981" t="str">
        <f t="shared" si="30"/>
        <v/>
      </c>
    </row>
    <row r="1982" spans="8:8">
      <c r="H1982" t="str">
        <f t="shared" si="30"/>
        <v/>
      </c>
    </row>
    <row r="1983" spans="8:8">
      <c r="H1983" t="str">
        <f t="shared" si="30"/>
        <v/>
      </c>
    </row>
    <row r="1984" spans="8:8">
      <c r="H1984" t="str">
        <f t="shared" si="30"/>
        <v/>
      </c>
    </row>
    <row r="1985" spans="8:8">
      <c r="H1985" t="str">
        <f t="shared" si="30"/>
        <v/>
      </c>
    </row>
    <row r="1986" spans="8:8">
      <c r="H1986" t="str">
        <f t="shared" si="30"/>
        <v/>
      </c>
    </row>
    <row r="1987" spans="8:8">
      <c r="H1987" t="str">
        <f t="shared" ref="H1987:H2050" si="31">IFERROR(IF(DATEDIF(F1987,G1987,"m")=0,"",DATEDIF(F1987,G1987,"m"))+1,"")</f>
        <v/>
      </c>
    </row>
    <row r="1988" spans="8:8">
      <c r="H1988" t="str">
        <f t="shared" si="31"/>
        <v/>
      </c>
    </row>
    <row r="1989" spans="8:8">
      <c r="H1989" t="str">
        <f t="shared" si="31"/>
        <v/>
      </c>
    </row>
    <row r="1990" spans="8:8">
      <c r="H1990" t="str">
        <f t="shared" si="31"/>
        <v/>
      </c>
    </row>
    <row r="1991" spans="8:8">
      <c r="H1991" t="str">
        <f t="shared" si="31"/>
        <v/>
      </c>
    </row>
    <row r="1992" spans="8:8">
      <c r="H1992" t="str">
        <f t="shared" si="31"/>
        <v/>
      </c>
    </row>
    <row r="1993" spans="8:8">
      <c r="H1993" t="str">
        <f t="shared" si="31"/>
        <v/>
      </c>
    </row>
    <row r="1994" spans="8:8">
      <c r="H1994" t="str">
        <f t="shared" si="31"/>
        <v/>
      </c>
    </row>
    <row r="1995" spans="8:8">
      <c r="H1995" t="str">
        <f t="shared" si="31"/>
        <v/>
      </c>
    </row>
    <row r="1996" spans="8:8">
      <c r="H1996" t="str">
        <f t="shared" si="31"/>
        <v/>
      </c>
    </row>
    <row r="1997" spans="8:8">
      <c r="H1997" t="str">
        <f t="shared" si="31"/>
        <v/>
      </c>
    </row>
    <row r="1998" spans="8:8">
      <c r="H1998" t="str">
        <f t="shared" si="31"/>
        <v/>
      </c>
    </row>
    <row r="1999" spans="8:8">
      <c r="H1999" t="str">
        <f t="shared" si="31"/>
        <v/>
      </c>
    </row>
    <row r="2000" spans="8:8">
      <c r="H2000" t="str">
        <f t="shared" si="31"/>
        <v/>
      </c>
    </row>
    <row r="2001" spans="8:8">
      <c r="H2001" t="str">
        <f t="shared" si="31"/>
        <v/>
      </c>
    </row>
    <row r="2002" spans="8:8">
      <c r="H2002" t="str">
        <f t="shared" si="31"/>
        <v/>
      </c>
    </row>
    <row r="2003" spans="8:8">
      <c r="H2003" t="str">
        <f t="shared" si="31"/>
        <v/>
      </c>
    </row>
    <row r="2004" spans="8:8">
      <c r="H2004" t="str">
        <f t="shared" si="31"/>
        <v/>
      </c>
    </row>
    <row r="2005" spans="8:8">
      <c r="H2005" t="str">
        <f t="shared" si="31"/>
        <v/>
      </c>
    </row>
    <row r="2006" spans="8:8">
      <c r="H2006" t="str">
        <f t="shared" si="31"/>
        <v/>
      </c>
    </row>
    <row r="2007" spans="8:8">
      <c r="H2007" t="str">
        <f t="shared" si="31"/>
        <v/>
      </c>
    </row>
    <row r="2008" spans="8:8">
      <c r="H2008" t="str">
        <f t="shared" si="31"/>
        <v/>
      </c>
    </row>
    <row r="2009" spans="8:8">
      <c r="H2009" t="str">
        <f t="shared" si="31"/>
        <v/>
      </c>
    </row>
    <row r="2010" spans="8:8">
      <c r="H2010" t="str">
        <f t="shared" si="31"/>
        <v/>
      </c>
    </row>
    <row r="2011" spans="8:8">
      <c r="H2011" t="str">
        <f t="shared" si="31"/>
        <v/>
      </c>
    </row>
    <row r="2012" spans="8:8">
      <c r="H2012" t="str">
        <f t="shared" si="31"/>
        <v/>
      </c>
    </row>
    <row r="2013" spans="8:8">
      <c r="H2013" t="str">
        <f t="shared" si="31"/>
        <v/>
      </c>
    </row>
    <row r="2014" spans="8:8">
      <c r="H2014" t="str">
        <f t="shared" si="31"/>
        <v/>
      </c>
    </row>
    <row r="2015" spans="8:8">
      <c r="H2015" t="str">
        <f t="shared" si="31"/>
        <v/>
      </c>
    </row>
    <row r="2016" spans="8:8">
      <c r="H2016" t="str">
        <f t="shared" si="31"/>
        <v/>
      </c>
    </row>
    <row r="2017" spans="8:8">
      <c r="H2017" t="str">
        <f t="shared" si="31"/>
        <v/>
      </c>
    </row>
    <row r="2018" spans="8:8">
      <c r="H2018" t="str">
        <f t="shared" si="31"/>
        <v/>
      </c>
    </row>
    <row r="2019" spans="8:8">
      <c r="H2019" t="str">
        <f t="shared" si="31"/>
        <v/>
      </c>
    </row>
    <row r="2020" spans="8:8">
      <c r="H2020" t="str">
        <f t="shared" si="31"/>
        <v/>
      </c>
    </row>
    <row r="2021" spans="8:8">
      <c r="H2021" t="str">
        <f t="shared" si="31"/>
        <v/>
      </c>
    </row>
    <row r="2022" spans="8:8">
      <c r="H2022" t="str">
        <f t="shared" si="31"/>
        <v/>
      </c>
    </row>
    <row r="2023" spans="8:8">
      <c r="H2023" t="str">
        <f t="shared" si="31"/>
        <v/>
      </c>
    </row>
    <row r="2024" spans="8:8">
      <c r="H2024" t="str">
        <f t="shared" si="31"/>
        <v/>
      </c>
    </row>
    <row r="2025" spans="8:8">
      <c r="H2025" t="str">
        <f t="shared" si="31"/>
        <v/>
      </c>
    </row>
    <row r="2026" spans="8:8">
      <c r="H2026" t="str">
        <f t="shared" si="31"/>
        <v/>
      </c>
    </row>
    <row r="2027" spans="8:8">
      <c r="H2027" t="str">
        <f t="shared" si="31"/>
        <v/>
      </c>
    </row>
    <row r="2028" spans="8:8">
      <c r="H2028" t="str">
        <f t="shared" si="31"/>
        <v/>
      </c>
    </row>
    <row r="2029" spans="8:8">
      <c r="H2029" t="str">
        <f t="shared" si="31"/>
        <v/>
      </c>
    </row>
    <row r="2030" spans="8:8">
      <c r="H2030" t="str">
        <f t="shared" si="31"/>
        <v/>
      </c>
    </row>
    <row r="2031" spans="8:8">
      <c r="H2031" t="str">
        <f t="shared" si="31"/>
        <v/>
      </c>
    </row>
    <row r="2032" spans="8:8">
      <c r="H2032" t="str">
        <f t="shared" si="31"/>
        <v/>
      </c>
    </row>
    <row r="2033" spans="8:8">
      <c r="H2033" t="str">
        <f t="shared" si="31"/>
        <v/>
      </c>
    </row>
    <row r="2034" spans="8:8">
      <c r="H2034" t="str">
        <f t="shared" si="31"/>
        <v/>
      </c>
    </row>
    <row r="2035" spans="8:8">
      <c r="H2035" t="str">
        <f t="shared" si="31"/>
        <v/>
      </c>
    </row>
    <row r="2036" spans="8:8">
      <c r="H2036" t="str">
        <f t="shared" si="31"/>
        <v/>
      </c>
    </row>
    <row r="2037" spans="8:8">
      <c r="H2037" t="str">
        <f t="shared" si="31"/>
        <v/>
      </c>
    </row>
    <row r="2038" spans="8:8">
      <c r="H2038" t="str">
        <f t="shared" si="31"/>
        <v/>
      </c>
    </row>
    <row r="2039" spans="8:8">
      <c r="H2039" t="str">
        <f t="shared" si="31"/>
        <v/>
      </c>
    </row>
    <row r="2040" spans="8:8">
      <c r="H2040" t="str">
        <f t="shared" si="31"/>
        <v/>
      </c>
    </row>
    <row r="2041" spans="8:8">
      <c r="H2041" t="str">
        <f t="shared" si="31"/>
        <v/>
      </c>
    </row>
    <row r="2042" spans="8:8">
      <c r="H2042" t="str">
        <f t="shared" si="31"/>
        <v/>
      </c>
    </row>
    <row r="2043" spans="8:8">
      <c r="H2043" t="str">
        <f t="shared" si="31"/>
        <v/>
      </c>
    </row>
    <row r="2044" spans="8:8">
      <c r="H2044" t="str">
        <f t="shared" si="31"/>
        <v/>
      </c>
    </row>
    <row r="2045" spans="8:8">
      <c r="H2045" t="str">
        <f t="shared" si="31"/>
        <v/>
      </c>
    </row>
    <row r="2046" spans="8:8">
      <c r="H2046" t="str">
        <f t="shared" si="31"/>
        <v/>
      </c>
    </row>
    <row r="2047" spans="8:8">
      <c r="H2047" t="str">
        <f t="shared" si="31"/>
        <v/>
      </c>
    </row>
    <row r="2048" spans="8:8">
      <c r="H2048" t="str">
        <f t="shared" si="31"/>
        <v/>
      </c>
    </row>
    <row r="2049" spans="8:8">
      <c r="H2049" t="str">
        <f t="shared" si="31"/>
        <v/>
      </c>
    </row>
    <row r="2050" spans="8:8">
      <c r="H2050" t="str">
        <f t="shared" si="31"/>
        <v/>
      </c>
    </row>
    <row r="2051" spans="8:8">
      <c r="H2051" t="str">
        <f t="shared" ref="H2051:H2114" si="32">IFERROR(IF(DATEDIF(F2051,G2051,"m")=0,"",DATEDIF(F2051,G2051,"m"))+1,"")</f>
        <v/>
      </c>
    </row>
    <row r="2052" spans="8:8">
      <c r="H2052" t="str">
        <f t="shared" si="32"/>
        <v/>
      </c>
    </row>
    <row r="2053" spans="8:8">
      <c r="H2053" t="str">
        <f t="shared" si="32"/>
        <v/>
      </c>
    </row>
    <row r="2054" spans="8:8">
      <c r="H2054" t="str">
        <f t="shared" si="32"/>
        <v/>
      </c>
    </row>
    <row r="2055" spans="8:8">
      <c r="H2055" t="str">
        <f t="shared" si="32"/>
        <v/>
      </c>
    </row>
    <row r="2056" spans="8:8">
      <c r="H2056" t="str">
        <f t="shared" si="32"/>
        <v/>
      </c>
    </row>
    <row r="2057" spans="8:8">
      <c r="H2057" t="str">
        <f t="shared" si="32"/>
        <v/>
      </c>
    </row>
    <row r="2058" spans="8:8">
      <c r="H2058" t="str">
        <f t="shared" si="32"/>
        <v/>
      </c>
    </row>
    <row r="2059" spans="8:8">
      <c r="H2059" t="str">
        <f t="shared" si="32"/>
        <v/>
      </c>
    </row>
    <row r="2060" spans="8:8">
      <c r="H2060" t="str">
        <f t="shared" si="32"/>
        <v/>
      </c>
    </row>
    <row r="2061" spans="8:8">
      <c r="H2061" t="str">
        <f t="shared" si="32"/>
        <v/>
      </c>
    </row>
    <row r="2062" spans="8:8">
      <c r="H2062" t="str">
        <f t="shared" si="32"/>
        <v/>
      </c>
    </row>
    <row r="2063" spans="8:8">
      <c r="H2063" t="str">
        <f t="shared" si="32"/>
        <v/>
      </c>
    </row>
    <row r="2064" spans="8:8">
      <c r="H2064" t="str">
        <f t="shared" si="32"/>
        <v/>
      </c>
    </row>
    <row r="2065" spans="8:8">
      <c r="H2065" t="str">
        <f t="shared" si="32"/>
        <v/>
      </c>
    </row>
    <row r="2066" spans="8:8">
      <c r="H2066" t="str">
        <f t="shared" si="32"/>
        <v/>
      </c>
    </row>
    <row r="2067" spans="8:8">
      <c r="H2067" t="str">
        <f t="shared" si="32"/>
        <v/>
      </c>
    </row>
    <row r="2068" spans="8:8">
      <c r="H2068" t="str">
        <f t="shared" si="32"/>
        <v/>
      </c>
    </row>
    <row r="2069" spans="8:8">
      <c r="H2069" t="str">
        <f t="shared" si="32"/>
        <v/>
      </c>
    </row>
    <row r="2070" spans="8:8">
      <c r="H2070" t="str">
        <f t="shared" si="32"/>
        <v/>
      </c>
    </row>
    <row r="2071" spans="8:8">
      <c r="H2071" t="str">
        <f t="shared" si="32"/>
        <v/>
      </c>
    </row>
    <row r="2072" spans="8:8">
      <c r="H2072" t="str">
        <f t="shared" si="32"/>
        <v/>
      </c>
    </row>
    <row r="2073" spans="8:8">
      <c r="H2073" t="str">
        <f t="shared" si="32"/>
        <v/>
      </c>
    </row>
    <row r="2074" spans="8:8">
      <c r="H2074" t="str">
        <f t="shared" si="32"/>
        <v/>
      </c>
    </row>
    <row r="2075" spans="8:8">
      <c r="H2075" t="str">
        <f t="shared" si="32"/>
        <v/>
      </c>
    </row>
    <row r="2076" spans="8:8">
      <c r="H2076" t="str">
        <f t="shared" si="32"/>
        <v/>
      </c>
    </row>
    <row r="2077" spans="8:8">
      <c r="H2077" t="str">
        <f t="shared" si="32"/>
        <v/>
      </c>
    </row>
    <row r="2078" spans="8:8">
      <c r="H2078" t="str">
        <f t="shared" si="32"/>
        <v/>
      </c>
    </row>
    <row r="2079" spans="8:8">
      <c r="H2079" t="str">
        <f t="shared" si="32"/>
        <v/>
      </c>
    </row>
    <row r="2080" spans="8:8">
      <c r="H2080" t="str">
        <f t="shared" si="32"/>
        <v/>
      </c>
    </row>
    <row r="2081" spans="8:8">
      <c r="H2081" t="str">
        <f t="shared" si="32"/>
        <v/>
      </c>
    </row>
    <row r="2082" spans="8:8">
      <c r="H2082" t="str">
        <f t="shared" si="32"/>
        <v/>
      </c>
    </row>
    <row r="2083" spans="8:8">
      <c r="H2083" t="str">
        <f t="shared" si="32"/>
        <v/>
      </c>
    </row>
    <row r="2084" spans="8:8">
      <c r="H2084" t="str">
        <f t="shared" si="32"/>
        <v/>
      </c>
    </row>
    <row r="2085" spans="8:8">
      <c r="H2085" t="str">
        <f t="shared" si="32"/>
        <v/>
      </c>
    </row>
    <row r="2086" spans="8:8">
      <c r="H2086" t="str">
        <f t="shared" si="32"/>
        <v/>
      </c>
    </row>
    <row r="2087" spans="8:8">
      <c r="H2087" t="str">
        <f t="shared" si="32"/>
        <v/>
      </c>
    </row>
    <row r="2088" spans="8:8">
      <c r="H2088" t="str">
        <f t="shared" si="32"/>
        <v/>
      </c>
    </row>
    <row r="2089" spans="8:8">
      <c r="H2089" t="str">
        <f t="shared" si="32"/>
        <v/>
      </c>
    </row>
    <row r="2090" spans="8:8">
      <c r="H2090" t="str">
        <f t="shared" si="32"/>
        <v/>
      </c>
    </row>
    <row r="2091" spans="8:8">
      <c r="H2091" t="str">
        <f t="shared" si="32"/>
        <v/>
      </c>
    </row>
    <row r="2092" spans="8:8">
      <c r="H2092" t="str">
        <f t="shared" si="32"/>
        <v/>
      </c>
    </row>
    <row r="2093" spans="8:8">
      <c r="H2093" t="str">
        <f t="shared" si="32"/>
        <v/>
      </c>
    </row>
    <row r="2094" spans="8:8">
      <c r="H2094" t="str">
        <f t="shared" si="32"/>
        <v/>
      </c>
    </row>
    <row r="2095" spans="8:8">
      <c r="H2095" t="str">
        <f t="shared" si="32"/>
        <v/>
      </c>
    </row>
    <row r="2096" spans="8:8">
      <c r="H2096" t="str">
        <f t="shared" si="32"/>
        <v/>
      </c>
    </row>
    <row r="2097" spans="8:8">
      <c r="H2097" t="str">
        <f t="shared" si="32"/>
        <v/>
      </c>
    </row>
    <row r="2098" spans="8:8">
      <c r="H2098" t="str">
        <f t="shared" si="32"/>
        <v/>
      </c>
    </row>
    <row r="2099" spans="8:8">
      <c r="H2099" t="str">
        <f t="shared" si="32"/>
        <v/>
      </c>
    </row>
    <row r="2100" spans="8:8">
      <c r="H2100" t="str">
        <f t="shared" si="32"/>
        <v/>
      </c>
    </row>
    <row r="2101" spans="8:8">
      <c r="H2101" t="str">
        <f t="shared" si="32"/>
        <v/>
      </c>
    </row>
    <row r="2102" spans="8:8">
      <c r="H2102" t="str">
        <f t="shared" si="32"/>
        <v/>
      </c>
    </row>
    <row r="2103" spans="8:8">
      <c r="H2103" t="str">
        <f t="shared" si="32"/>
        <v/>
      </c>
    </row>
    <row r="2104" spans="8:8">
      <c r="H2104" t="str">
        <f t="shared" si="32"/>
        <v/>
      </c>
    </row>
    <row r="2105" spans="8:8">
      <c r="H2105" t="str">
        <f t="shared" si="32"/>
        <v/>
      </c>
    </row>
    <row r="2106" spans="8:8">
      <c r="H2106" t="str">
        <f t="shared" si="32"/>
        <v/>
      </c>
    </row>
    <row r="2107" spans="8:8">
      <c r="H2107" t="str">
        <f t="shared" si="32"/>
        <v/>
      </c>
    </row>
    <row r="2108" spans="8:8">
      <c r="H2108" t="str">
        <f t="shared" si="32"/>
        <v/>
      </c>
    </row>
    <row r="2109" spans="8:8">
      <c r="H2109" t="str">
        <f t="shared" si="32"/>
        <v/>
      </c>
    </row>
    <row r="2110" spans="8:8">
      <c r="H2110" t="str">
        <f t="shared" si="32"/>
        <v/>
      </c>
    </row>
    <row r="2111" spans="8:8">
      <c r="H2111" t="str">
        <f t="shared" si="32"/>
        <v/>
      </c>
    </row>
    <row r="2112" spans="8:8">
      <c r="H2112" t="str">
        <f t="shared" si="32"/>
        <v/>
      </c>
    </row>
    <row r="2113" spans="8:8">
      <c r="H2113" t="str">
        <f t="shared" si="32"/>
        <v/>
      </c>
    </row>
    <row r="2114" spans="8:8">
      <c r="H2114" t="str">
        <f t="shared" si="32"/>
        <v/>
      </c>
    </row>
    <row r="2115" spans="8:8">
      <c r="H2115" t="str">
        <f t="shared" ref="H2115:H2178" si="33">IFERROR(IF(DATEDIF(F2115,G2115,"m")=0,"",DATEDIF(F2115,G2115,"m"))+1,"")</f>
        <v/>
      </c>
    </row>
    <row r="2116" spans="8:8">
      <c r="H2116" t="str">
        <f t="shared" si="33"/>
        <v/>
      </c>
    </row>
    <row r="2117" spans="8:8">
      <c r="H2117" t="str">
        <f t="shared" si="33"/>
        <v/>
      </c>
    </row>
    <row r="2118" spans="8:8">
      <c r="H2118" t="str">
        <f t="shared" si="33"/>
        <v/>
      </c>
    </row>
    <row r="2119" spans="8:8">
      <c r="H2119" t="str">
        <f t="shared" si="33"/>
        <v/>
      </c>
    </row>
    <row r="2120" spans="8:8">
      <c r="H2120" t="str">
        <f t="shared" si="33"/>
        <v/>
      </c>
    </row>
    <row r="2121" spans="8:8">
      <c r="H2121" t="str">
        <f t="shared" si="33"/>
        <v/>
      </c>
    </row>
    <row r="2122" spans="8:8">
      <c r="H2122" t="str">
        <f t="shared" si="33"/>
        <v/>
      </c>
    </row>
    <row r="2123" spans="8:8">
      <c r="H2123" t="str">
        <f t="shared" si="33"/>
        <v/>
      </c>
    </row>
    <row r="2124" spans="8:8">
      <c r="H2124" t="str">
        <f t="shared" si="33"/>
        <v/>
      </c>
    </row>
    <row r="2125" spans="8:8">
      <c r="H2125" t="str">
        <f t="shared" si="33"/>
        <v/>
      </c>
    </row>
    <row r="2126" spans="8:8">
      <c r="H2126" t="str">
        <f t="shared" si="33"/>
        <v/>
      </c>
    </row>
    <row r="2127" spans="8:8">
      <c r="H2127" t="str">
        <f t="shared" si="33"/>
        <v/>
      </c>
    </row>
    <row r="2128" spans="8:8">
      <c r="H2128" t="str">
        <f t="shared" si="33"/>
        <v/>
      </c>
    </row>
    <row r="2129" spans="8:8">
      <c r="H2129" t="str">
        <f t="shared" si="33"/>
        <v/>
      </c>
    </row>
    <row r="2130" spans="8:8">
      <c r="H2130" t="str">
        <f t="shared" si="33"/>
        <v/>
      </c>
    </row>
    <row r="2131" spans="8:8">
      <c r="H2131" t="str">
        <f t="shared" si="33"/>
        <v/>
      </c>
    </row>
    <row r="2132" spans="8:8">
      <c r="H2132" t="str">
        <f t="shared" si="33"/>
        <v/>
      </c>
    </row>
    <row r="2133" spans="8:8">
      <c r="H2133" t="str">
        <f t="shared" si="33"/>
        <v/>
      </c>
    </row>
    <row r="2134" spans="8:8">
      <c r="H2134" t="str">
        <f t="shared" si="33"/>
        <v/>
      </c>
    </row>
    <row r="2135" spans="8:8">
      <c r="H2135" t="str">
        <f t="shared" si="33"/>
        <v/>
      </c>
    </row>
    <row r="2136" spans="8:8">
      <c r="H2136" t="str">
        <f t="shared" si="33"/>
        <v/>
      </c>
    </row>
    <row r="2137" spans="8:8">
      <c r="H2137" t="str">
        <f t="shared" si="33"/>
        <v/>
      </c>
    </row>
    <row r="2138" spans="8:8">
      <c r="H2138" t="str">
        <f t="shared" si="33"/>
        <v/>
      </c>
    </row>
    <row r="2139" spans="8:8">
      <c r="H2139" t="str">
        <f t="shared" si="33"/>
        <v/>
      </c>
    </row>
    <row r="2140" spans="8:8">
      <c r="H2140" t="str">
        <f t="shared" si="33"/>
        <v/>
      </c>
    </row>
    <row r="2141" spans="8:8">
      <c r="H2141" t="str">
        <f t="shared" si="33"/>
        <v/>
      </c>
    </row>
    <row r="2142" spans="8:8">
      <c r="H2142" t="str">
        <f t="shared" si="33"/>
        <v/>
      </c>
    </row>
    <row r="2143" spans="8:8">
      <c r="H2143" t="str">
        <f t="shared" si="33"/>
        <v/>
      </c>
    </row>
    <row r="2144" spans="8:8">
      <c r="H2144" t="str">
        <f t="shared" si="33"/>
        <v/>
      </c>
    </row>
    <row r="2145" spans="8:8">
      <c r="H2145" t="str">
        <f t="shared" si="33"/>
        <v/>
      </c>
    </row>
    <row r="2146" spans="8:8">
      <c r="H2146" t="str">
        <f t="shared" si="33"/>
        <v/>
      </c>
    </row>
    <row r="2147" spans="8:8">
      <c r="H2147" t="str">
        <f t="shared" si="33"/>
        <v/>
      </c>
    </row>
    <row r="2148" spans="8:8">
      <c r="H2148" t="str">
        <f t="shared" si="33"/>
        <v/>
      </c>
    </row>
    <row r="2149" spans="8:8">
      <c r="H2149" t="str">
        <f t="shared" si="33"/>
        <v/>
      </c>
    </row>
    <row r="2150" spans="8:8">
      <c r="H2150" t="str">
        <f t="shared" si="33"/>
        <v/>
      </c>
    </row>
    <row r="2151" spans="8:8">
      <c r="H2151" t="str">
        <f t="shared" si="33"/>
        <v/>
      </c>
    </row>
    <row r="2152" spans="8:8">
      <c r="H2152" t="str">
        <f t="shared" si="33"/>
        <v/>
      </c>
    </row>
    <row r="2153" spans="8:8">
      <c r="H2153" t="str">
        <f t="shared" si="33"/>
        <v/>
      </c>
    </row>
    <row r="2154" spans="8:8">
      <c r="H2154" t="str">
        <f t="shared" si="33"/>
        <v/>
      </c>
    </row>
    <row r="2155" spans="8:8">
      <c r="H2155" t="str">
        <f t="shared" si="33"/>
        <v/>
      </c>
    </row>
    <row r="2156" spans="8:8">
      <c r="H2156" t="str">
        <f t="shared" si="33"/>
        <v/>
      </c>
    </row>
    <row r="2157" spans="8:8">
      <c r="H2157" t="str">
        <f t="shared" si="33"/>
        <v/>
      </c>
    </row>
    <row r="2158" spans="8:8">
      <c r="H2158" t="str">
        <f t="shared" si="33"/>
        <v/>
      </c>
    </row>
    <row r="2159" spans="8:8">
      <c r="H2159" t="str">
        <f t="shared" si="33"/>
        <v/>
      </c>
    </row>
    <row r="2160" spans="8:8">
      <c r="H2160" t="str">
        <f t="shared" si="33"/>
        <v/>
      </c>
    </row>
    <row r="2161" spans="8:8">
      <c r="H2161" t="str">
        <f t="shared" si="33"/>
        <v/>
      </c>
    </row>
    <row r="2162" spans="8:8">
      <c r="H2162" t="str">
        <f t="shared" si="33"/>
        <v/>
      </c>
    </row>
    <row r="2163" spans="8:8">
      <c r="H2163" t="str">
        <f t="shared" si="33"/>
        <v/>
      </c>
    </row>
    <row r="2164" spans="8:8">
      <c r="H2164" t="str">
        <f t="shared" si="33"/>
        <v/>
      </c>
    </row>
    <row r="2165" spans="8:8">
      <c r="H2165" t="str">
        <f t="shared" si="33"/>
        <v/>
      </c>
    </row>
    <row r="2166" spans="8:8">
      <c r="H2166" t="str">
        <f t="shared" si="33"/>
        <v/>
      </c>
    </row>
    <row r="2167" spans="8:8">
      <c r="H2167" t="str">
        <f t="shared" si="33"/>
        <v/>
      </c>
    </row>
    <row r="2168" spans="8:8">
      <c r="H2168" t="str">
        <f t="shared" si="33"/>
        <v/>
      </c>
    </row>
    <row r="2169" spans="8:8">
      <c r="H2169" t="str">
        <f t="shared" si="33"/>
        <v/>
      </c>
    </row>
    <row r="2170" spans="8:8">
      <c r="H2170" t="str">
        <f t="shared" si="33"/>
        <v/>
      </c>
    </row>
    <row r="2171" spans="8:8">
      <c r="H2171" t="str">
        <f t="shared" si="33"/>
        <v/>
      </c>
    </row>
    <row r="2172" spans="8:8">
      <c r="H2172" t="str">
        <f t="shared" si="33"/>
        <v/>
      </c>
    </row>
    <row r="2173" spans="8:8">
      <c r="H2173" t="str">
        <f t="shared" si="33"/>
        <v/>
      </c>
    </row>
    <row r="2174" spans="8:8">
      <c r="H2174" t="str">
        <f t="shared" si="33"/>
        <v/>
      </c>
    </row>
    <row r="2175" spans="8:8">
      <c r="H2175" t="str">
        <f t="shared" si="33"/>
        <v/>
      </c>
    </row>
    <row r="2176" spans="8:8">
      <c r="H2176" t="str">
        <f t="shared" si="33"/>
        <v/>
      </c>
    </row>
    <row r="2177" spans="8:8">
      <c r="H2177" t="str">
        <f t="shared" si="33"/>
        <v/>
      </c>
    </row>
    <row r="2178" spans="8:8">
      <c r="H2178" t="str">
        <f t="shared" si="33"/>
        <v/>
      </c>
    </row>
    <row r="2179" spans="8:8">
      <c r="H2179" t="str">
        <f t="shared" ref="H2179:H2242" si="34">IFERROR(IF(DATEDIF(F2179,G2179,"m")=0,"",DATEDIF(F2179,G2179,"m"))+1,"")</f>
        <v/>
      </c>
    </row>
    <row r="2180" spans="8:8">
      <c r="H2180" t="str">
        <f t="shared" si="34"/>
        <v/>
      </c>
    </row>
    <row r="2181" spans="8:8">
      <c r="H2181" t="str">
        <f t="shared" si="34"/>
        <v/>
      </c>
    </row>
    <row r="2182" spans="8:8">
      <c r="H2182" t="str">
        <f t="shared" si="34"/>
        <v/>
      </c>
    </row>
    <row r="2183" spans="8:8">
      <c r="H2183" t="str">
        <f t="shared" si="34"/>
        <v/>
      </c>
    </row>
    <row r="2184" spans="8:8">
      <c r="H2184" t="str">
        <f t="shared" si="34"/>
        <v/>
      </c>
    </row>
    <row r="2185" spans="8:8">
      <c r="H2185" t="str">
        <f t="shared" si="34"/>
        <v/>
      </c>
    </row>
    <row r="2186" spans="8:8">
      <c r="H2186" t="str">
        <f t="shared" si="34"/>
        <v/>
      </c>
    </row>
    <row r="2187" spans="8:8">
      <c r="H2187" t="str">
        <f t="shared" si="34"/>
        <v/>
      </c>
    </row>
    <row r="2188" spans="8:8">
      <c r="H2188" t="str">
        <f t="shared" si="34"/>
        <v/>
      </c>
    </row>
    <row r="2189" spans="8:8">
      <c r="H2189" t="str">
        <f t="shared" si="34"/>
        <v/>
      </c>
    </row>
    <row r="2190" spans="8:8">
      <c r="H2190" t="str">
        <f t="shared" si="34"/>
        <v/>
      </c>
    </row>
    <row r="2191" spans="8:8">
      <c r="H2191" t="str">
        <f t="shared" si="34"/>
        <v/>
      </c>
    </row>
    <row r="2192" spans="8:8">
      <c r="H2192" t="str">
        <f t="shared" si="34"/>
        <v/>
      </c>
    </row>
    <row r="2193" spans="8:8">
      <c r="H2193" t="str">
        <f t="shared" si="34"/>
        <v/>
      </c>
    </row>
    <row r="2194" spans="8:8">
      <c r="H2194" t="str">
        <f t="shared" si="34"/>
        <v/>
      </c>
    </row>
    <row r="2195" spans="8:8">
      <c r="H2195" t="str">
        <f t="shared" si="34"/>
        <v/>
      </c>
    </row>
    <row r="2196" spans="8:8">
      <c r="H2196" t="str">
        <f t="shared" si="34"/>
        <v/>
      </c>
    </row>
    <row r="2197" spans="8:8">
      <c r="H2197" t="str">
        <f t="shared" si="34"/>
        <v/>
      </c>
    </row>
    <row r="2198" spans="8:8">
      <c r="H2198" t="str">
        <f t="shared" si="34"/>
        <v/>
      </c>
    </row>
    <row r="2199" spans="8:8">
      <c r="H2199" t="str">
        <f t="shared" si="34"/>
        <v/>
      </c>
    </row>
    <row r="2200" spans="8:8">
      <c r="H2200" t="str">
        <f t="shared" si="34"/>
        <v/>
      </c>
    </row>
    <row r="2201" spans="8:8">
      <c r="H2201" t="str">
        <f t="shared" si="34"/>
        <v/>
      </c>
    </row>
    <row r="2202" spans="8:8">
      <c r="H2202" t="str">
        <f t="shared" si="34"/>
        <v/>
      </c>
    </row>
    <row r="2203" spans="8:8">
      <c r="H2203" t="str">
        <f t="shared" si="34"/>
        <v/>
      </c>
    </row>
    <row r="2204" spans="8:8">
      <c r="H2204" t="str">
        <f t="shared" si="34"/>
        <v/>
      </c>
    </row>
    <row r="2205" spans="8:8">
      <c r="H2205" t="str">
        <f t="shared" si="34"/>
        <v/>
      </c>
    </row>
    <row r="2206" spans="8:8">
      <c r="H2206" t="str">
        <f t="shared" si="34"/>
        <v/>
      </c>
    </row>
    <row r="2207" spans="8:8">
      <c r="H2207" t="str">
        <f t="shared" si="34"/>
        <v/>
      </c>
    </row>
    <row r="2208" spans="8:8">
      <c r="H2208" t="str">
        <f t="shared" si="34"/>
        <v/>
      </c>
    </row>
    <row r="2209" spans="8:8">
      <c r="H2209" t="str">
        <f t="shared" si="34"/>
        <v/>
      </c>
    </row>
    <row r="2210" spans="8:8">
      <c r="H2210" t="str">
        <f t="shared" si="34"/>
        <v/>
      </c>
    </row>
    <row r="2211" spans="8:8">
      <c r="H2211" t="str">
        <f t="shared" si="34"/>
        <v/>
      </c>
    </row>
    <row r="2212" spans="8:8">
      <c r="H2212" t="str">
        <f t="shared" si="34"/>
        <v/>
      </c>
    </row>
    <row r="2213" spans="8:8">
      <c r="H2213" t="str">
        <f t="shared" si="34"/>
        <v/>
      </c>
    </row>
    <row r="2214" spans="8:8">
      <c r="H2214" t="str">
        <f t="shared" si="34"/>
        <v/>
      </c>
    </row>
    <row r="2215" spans="8:8">
      <c r="H2215" t="str">
        <f t="shared" si="34"/>
        <v/>
      </c>
    </row>
    <row r="2216" spans="8:8">
      <c r="H2216" t="str">
        <f t="shared" si="34"/>
        <v/>
      </c>
    </row>
    <row r="2217" spans="8:8">
      <c r="H2217" t="str">
        <f t="shared" si="34"/>
        <v/>
      </c>
    </row>
    <row r="2218" spans="8:8">
      <c r="H2218" t="str">
        <f t="shared" si="34"/>
        <v/>
      </c>
    </row>
    <row r="2219" spans="8:8">
      <c r="H2219" t="str">
        <f t="shared" si="34"/>
        <v/>
      </c>
    </row>
    <row r="2220" spans="8:8">
      <c r="H2220" t="str">
        <f t="shared" si="34"/>
        <v/>
      </c>
    </row>
    <row r="2221" spans="8:8">
      <c r="H2221" t="str">
        <f t="shared" si="34"/>
        <v/>
      </c>
    </row>
    <row r="2222" spans="8:8">
      <c r="H2222" t="str">
        <f t="shared" si="34"/>
        <v/>
      </c>
    </row>
    <row r="2223" spans="8:8">
      <c r="H2223" t="str">
        <f t="shared" si="34"/>
        <v/>
      </c>
    </row>
    <row r="2224" spans="8:8">
      <c r="H2224" t="str">
        <f t="shared" si="34"/>
        <v/>
      </c>
    </row>
    <row r="2225" spans="8:8">
      <c r="H2225" t="str">
        <f t="shared" si="34"/>
        <v/>
      </c>
    </row>
    <row r="2226" spans="8:8">
      <c r="H2226" t="str">
        <f t="shared" si="34"/>
        <v/>
      </c>
    </row>
    <row r="2227" spans="8:8">
      <c r="H2227" t="str">
        <f t="shared" si="34"/>
        <v/>
      </c>
    </row>
    <row r="2228" spans="8:8">
      <c r="H2228" t="str">
        <f t="shared" si="34"/>
        <v/>
      </c>
    </row>
    <row r="2229" spans="8:8">
      <c r="H2229" t="str">
        <f t="shared" si="34"/>
        <v/>
      </c>
    </row>
    <row r="2230" spans="8:8">
      <c r="H2230" t="str">
        <f t="shared" si="34"/>
        <v/>
      </c>
    </row>
    <row r="2231" spans="8:8">
      <c r="H2231" t="str">
        <f t="shared" si="34"/>
        <v/>
      </c>
    </row>
    <row r="2232" spans="8:8">
      <c r="H2232" t="str">
        <f t="shared" si="34"/>
        <v/>
      </c>
    </row>
    <row r="2233" spans="8:8">
      <c r="H2233" t="str">
        <f t="shared" si="34"/>
        <v/>
      </c>
    </row>
    <row r="2234" spans="8:8">
      <c r="H2234" t="str">
        <f t="shared" si="34"/>
        <v/>
      </c>
    </row>
    <row r="2235" spans="8:8">
      <c r="H2235" t="str">
        <f t="shared" si="34"/>
        <v/>
      </c>
    </row>
    <row r="2236" spans="8:8">
      <c r="H2236" t="str">
        <f t="shared" si="34"/>
        <v/>
      </c>
    </row>
    <row r="2237" spans="8:8">
      <c r="H2237" t="str">
        <f t="shared" si="34"/>
        <v/>
      </c>
    </row>
    <row r="2238" spans="8:8">
      <c r="H2238" t="str">
        <f t="shared" si="34"/>
        <v/>
      </c>
    </row>
    <row r="2239" spans="8:8">
      <c r="H2239" t="str">
        <f t="shared" si="34"/>
        <v/>
      </c>
    </row>
    <row r="2240" spans="8:8">
      <c r="H2240" t="str">
        <f t="shared" si="34"/>
        <v/>
      </c>
    </row>
    <row r="2241" spans="8:8">
      <c r="H2241" t="str">
        <f t="shared" si="34"/>
        <v/>
      </c>
    </row>
    <row r="2242" spans="8:8">
      <c r="H2242" t="str">
        <f t="shared" si="34"/>
        <v/>
      </c>
    </row>
    <row r="2243" spans="8:8">
      <c r="H2243" t="str">
        <f t="shared" ref="H2243:H2306" si="35">IFERROR(IF(DATEDIF(F2243,G2243,"m")=0,"",DATEDIF(F2243,G2243,"m"))+1,"")</f>
        <v/>
      </c>
    </row>
    <row r="2244" spans="8:8">
      <c r="H2244" t="str">
        <f t="shared" si="35"/>
        <v/>
      </c>
    </row>
    <row r="2245" spans="8:8">
      <c r="H2245" t="str">
        <f t="shared" si="35"/>
        <v/>
      </c>
    </row>
    <row r="2246" spans="8:8">
      <c r="H2246" t="str">
        <f t="shared" si="35"/>
        <v/>
      </c>
    </row>
    <row r="2247" spans="8:8">
      <c r="H2247" t="str">
        <f t="shared" si="35"/>
        <v/>
      </c>
    </row>
    <row r="2248" spans="8:8">
      <c r="H2248" t="str">
        <f t="shared" si="35"/>
        <v/>
      </c>
    </row>
    <row r="2249" spans="8:8">
      <c r="H2249" t="str">
        <f t="shared" si="35"/>
        <v/>
      </c>
    </row>
    <row r="2250" spans="8:8">
      <c r="H2250" t="str">
        <f t="shared" si="35"/>
        <v/>
      </c>
    </row>
    <row r="2251" spans="8:8">
      <c r="H2251" t="str">
        <f t="shared" si="35"/>
        <v/>
      </c>
    </row>
    <row r="2252" spans="8:8">
      <c r="H2252" t="str">
        <f t="shared" si="35"/>
        <v/>
      </c>
    </row>
    <row r="2253" spans="8:8">
      <c r="H2253" t="str">
        <f t="shared" si="35"/>
        <v/>
      </c>
    </row>
    <row r="2254" spans="8:8">
      <c r="H2254" t="str">
        <f t="shared" si="35"/>
        <v/>
      </c>
    </row>
    <row r="2255" spans="8:8">
      <c r="H2255" t="str">
        <f t="shared" si="35"/>
        <v/>
      </c>
    </row>
    <row r="2256" spans="8:8">
      <c r="H2256" t="str">
        <f t="shared" si="35"/>
        <v/>
      </c>
    </row>
    <row r="2257" spans="8:8">
      <c r="H2257" t="str">
        <f t="shared" si="35"/>
        <v/>
      </c>
    </row>
    <row r="2258" spans="8:8">
      <c r="H2258" t="str">
        <f t="shared" si="35"/>
        <v/>
      </c>
    </row>
    <row r="2259" spans="8:8">
      <c r="H2259" t="str">
        <f t="shared" si="35"/>
        <v/>
      </c>
    </row>
    <row r="2260" spans="8:8">
      <c r="H2260" t="str">
        <f t="shared" si="35"/>
        <v/>
      </c>
    </row>
    <row r="2261" spans="8:8">
      <c r="H2261" t="str">
        <f t="shared" si="35"/>
        <v/>
      </c>
    </row>
    <row r="2262" spans="8:8">
      <c r="H2262" t="str">
        <f t="shared" si="35"/>
        <v/>
      </c>
    </row>
    <row r="2263" spans="8:8">
      <c r="H2263" t="str">
        <f t="shared" si="35"/>
        <v/>
      </c>
    </row>
    <row r="2264" spans="8:8">
      <c r="H2264" t="str">
        <f t="shared" si="35"/>
        <v/>
      </c>
    </row>
    <row r="2265" spans="8:8">
      <c r="H2265" t="str">
        <f t="shared" si="35"/>
        <v/>
      </c>
    </row>
    <row r="2266" spans="8:8">
      <c r="H2266" t="str">
        <f t="shared" si="35"/>
        <v/>
      </c>
    </row>
    <row r="2267" spans="8:8">
      <c r="H2267" t="str">
        <f t="shared" si="35"/>
        <v/>
      </c>
    </row>
    <row r="2268" spans="8:8">
      <c r="H2268" t="str">
        <f t="shared" si="35"/>
        <v/>
      </c>
    </row>
    <row r="2269" spans="8:8">
      <c r="H2269" t="str">
        <f t="shared" si="35"/>
        <v/>
      </c>
    </row>
    <row r="2270" spans="8:8">
      <c r="H2270" t="str">
        <f t="shared" si="35"/>
        <v/>
      </c>
    </row>
    <row r="2271" spans="8:8">
      <c r="H2271" t="str">
        <f t="shared" si="35"/>
        <v/>
      </c>
    </row>
    <row r="2272" spans="8:8">
      <c r="H2272" t="str">
        <f t="shared" si="35"/>
        <v/>
      </c>
    </row>
    <row r="2273" spans="8:8">
      <c r="H2273" t="str">
        <f t="shared" si="35"/>
        <v/>
      </c>
    </row>
    <row r="2274" spans="8:8">
      <c r="H2274" t="str">
        <f t="shared" si="35"/>
        <v/>
      </c>
    </row>
    <row r="2275" spans="8:8">
      <c r="H2275" t="str">
        <f t="shared" si="35"/>
        <v/>
      </c>
    </row>
    <row r="2276" spans="8:8">
      <c r="H2276" t="str">
        <f t="shared" si="35"/>
        <v/>
      </c>
    </row>
    <row r="2277" spans="8:8">
      <c r="H2277" t="str">
        <f t="shared" si="35"/>
        <v/>
      </c>
    </row>
    <row r="2278" spans="8:8">
      <c r="H2278" t="str">
        <f t="shared" si="35"/>
        <v/>
      </c>
    </row>
    <row r="2279" spans="8:8">
      <c r="H2279" t="str">
        <f t="shared" si="35"/>
        <v/>
      </c>
    </row>
    <row r="2280" spans="8:8">
      <c r="H2280" t="str">
        <f t="shared" si="35"/>
        <v/>
      </c>
    </row>
    <row r="2281" spans="8:8">
      <c r="H2281" t="str">
        <f t="shared" si="35"/>
        <v/>
      </c>
    </row>
    <row r="2282" spans="8:8">
      <c r="H2282" t="str">
        <f t="shared" si="35"/>
        <v/>
      </c>
    </row>
    <row r="2283" spans="8:8">
      <c r="H2283" t="str">
        <f t="shared" si="35"/>
        <v/>
      </c>
    </row>
    <row r="2284" spans="8:8">
      <c r="H2284" t="str">
        <f t="shared" si="35"/>
        <v/>
      </c>
    </row>
    <row r="2285" spans="8:8">
      <c r="H2285" t="str">
        <f t="shared" si="35"/>
        <v/>
      </c>
    </row>
    <row r="2286" spans="8:8">
      <c r="H2286" t="str">
        <f t="shared" si="35"/>
        <v/>
      </c>
    </row>
    <row r="2287" spans="8:8">
      <c r="H2287" t="str">
        <f t="shared" si="35"/>
        <v/>
      </c>
    </row>
    <row r="2288" spans="8:8">
      <c r="H2288" t="str">
        <f t="shared" si="35"/>
        <v/>
      </c>
    </row>
    <row r="2289" spans="8:8">
      <c r="H2289" t="str">
        <f t="shared" si="35"/>
        <v/>
      </c>
    </row>
    <row r="2290" spans="8:8">
      <c r="H2290" t="str">
        <f t="shared" si="35"/>
        <v/>
      </c>
    </row>
    <row r="2291" spans="8:8">
      <c r="H2291" t="str">
        <f t="shared" si="35"/>
        <v/>
      </c>
    </row>
    <row r="2292" spans="8:8">
      <c r="H2292" t="str">
        <f t="shared" si="35"/>
        <v/>
      </c>
    </row>
    <row r="2293" spans="8:8">
      <c r="H2293" t="str">
        <f t="shared" si="35"/>
        <v/>
      </c>
    </row>
    <row r="2294" spans="8:8">
      <c r="H2294" t="str">
        <f t="shared" si="35"/>
        <v/>
      </c>
    </row>
    <row r="2295" spans="8:8">
      <c r="H2295" t="str">
        <f t="shared" si="35"/>
        <v/>
      </c>
    </row>
    <row r="2296" spans="8:8">
      <c r="H2296" t="str">
        <f t="shared" si="35"/>
        <v/>
      </c>
    </row>
    <row r="2297" spans="8:8">
      <c r="H2297" t="str">
        <f t="shared" si="35"/>
        <v/>
      </c>
    </row>
    <row r="2298" spans="8:8">
      <c r="H2298" t="str">
        <f t="shared" si="35"/>
        <v/>
      </c>
    </row>
    <row r="2299" spans="8:8">
      <c r="H2299" t="str">
        <f t="shared" si="35"/>
        <v/>
      </c>
    </row>
    <row r="2300" spans="8:8">
      <c r="H2300" t="str">
        <f t="shared" si="35"/>
        <v/>
      </c>
    </row>
    <row r="2301" spans="8:8">
      <c r="H2301" t="str">
        <f t="shared" si="35"/>
        <v/>
      </c>
    </row>
    <row r="2302" spans="8:8">
      <c r="H2302" t="str">
        <f t="shared" si="35"/>
        <v/>
      </c>
    </row>
    <row r="2303" spans="8:8">
      <c r="H2303" t="str">
        <f t="shared" si="35"/>
        <v/>
      </c>
    </row>
    <row r="2304" spans="8:8">
      <c r="H2304" t="str">
        <f t="shared" si="35"/>
        <v/>
      </c>
    </row>
    <row r="2305" spans="8:8">
      <c r="H2305" t="str">
        <f t="shared" si="35"/>
        <v/>
      </c>
    </row>
    <row r="2306" spans="8:8">
      <c r="H2306" t="str">
        <f t="shared" si="35"/>
        <v/>
      </c>
    </row>
    <row r="2307" spans="8:8">
      <c r="H2307" t="str">
        <f t="shared" ref="H2307:H2370" si="36">IFERROR(IF(DATEDIF(F2307,G2307,"m")=0,"",DATEDIF(F2307,G2307,"m"))+1,"")</f>
        <v/>
      </c>
    </row>
    <row r="2308" spans="8:8">
      <c r="H2308" t="str">
        <f t="shared" si="36"/>
        <v/>
      </c>
    </row>
    <row r="2309" spans="8:8">
      <c r="H2309" t="str">
        <f t="shared" si="36"/>
        <v/>
      </c>
    </row>
    <row r="2310" spans="8:8">
      <c r="H2310" t="str">
        <f t="shared" si="36"/>
        <v/>
      </c>
    </row>
    <row r="2311" spans="8:8">
      <c r="H2311" t="str">
        <f t="shared" si="36"/>
        <v/>
      </c>
    </row>
    <row r="2312" spans="8:8">
      <c r="H2312" t="str">
        <f t="shared" si="36"/>
        <v/>
      </c>
    </row>
    <row r="2313" spans="8:8">
      <c r="H2313" t="str">
        <f t="shared" si="36"/>
        <v/>
      </c>
    </row>
    <row r="2314" spans="8:8">
      <c r="H2314" t="str">
        <f t="shared" si="36"/>
        <v/>
      </c>
    </row>
    <row r="2315" spans="8:8">
      <c r="H2315" t="str">
        <f t="shared" si="36"/>
        <v/>
      </c>
    </row>
    <row r="2316" spans="8:8">
      <c r="H2316" t="str">
        <f t="shared" si="36"/>
        <v/>
      </c>
    </row>
    <row r="2317" spans="8:8">
      <c r="H2317" t="str">
        <f t="shared" si="36"/>
        <v/>
      </c>
    </row>
    <row r="2318" spans="8:8">
      <c r="H2318" t="str">
        <f t="shared" si="36"/>
        <v/>
      </c>
    </row>
    <row r="2319" spans="8:8">
      <c r="H2319" t="str">
        <f t="shared" si="36"/>
        <v/>
      </c>
    </row>
    <row r="2320" spans="8:8">
      <c r="H2320" t="str">
        <f t="shared" si="36"/>
        <v/>
      </c>
    </row>
    <row r="2321" spans="8:8">
      <c r="H2321" t="str">
        <f t="shared" si="36"/>
        <v/>
      </c>
    </row>
    <row r="2322" spans="8:8">
      <c r="H2322" t="str">
        <f t="shared" si="36"/>
        <v/>
      </c>
    </row>
    <row r="2323" spans="8:8">
      <c r="H2323" t="str">
        <f t="shared" si="36"/>
        <v/>
      </c>
    </row>
    <row r="2324" spans="8:8">
      <c r="H2324" t="str">
        <f t="shared" si="36"/>
        <v/>
      </c>
    </row>
    <row r="2325" spans="8:8">
      <c r="H2325" t="str">
        <f t="shared" si="36"/>
        <v/>
      </c>
    </row>
    <row r="2326" spans="8:8">
      <c r="H2326" t="str">
        <f t="shared" si="36"/>
        <v/>
      </c>
    </row>
    <row r="2327" spans="8:8">
      <c r="H2327" t="str">
        <f t="shared" si="36"/>
        <v/>
      </c>
    </row>
    <row r="2328" spans="8:8">
      <c r="H2328" t="str">
        <f t="shared" si="36"/>
        <v/>
      </c>
    </row>
    <row r="2329" spans="8:8">
      <c r="H2329" t="str">
        <f t="shared" si="36"/>
        <v/>
      </c>
    </row>
    <row r="2330" spans="8:8">
      <c r="H2330" t="str">
        <f t="shared" si="36"/>
        <v/>
      </c>
    </row>
    <row r="2331" spans="8:8">
      <c r="H2331" t="str">
        <f t="shared" si="36"/>
        <v/>
      </c>
    </row>
    <row r="2332" spans="8:8">
      <c r="H2332" t="str">
        <f t="shared" si="36"/>
        <v/>
      </c>
    </row>
    <row r="2333" spans="8:8">
      <c r="H2333" t="str">
        <f t="shared" si="36"/>
        <v/>
      </c>
    </row>
    <row r="2334" spans="8:8">
      <c r="H2334" t="str">
        <f t="shared" si="36"/>
        <v/>
      </c>
    </row>
    <row r="2335" spans="8:8">
      <c r="H2335" t="str">
        <f t="shared" si="36"/>
        <v/>
      </c>
    </row>
    <row r="2336" spans="8:8">
      <c r="H2336" t="str">
        <f t="shared" si="36"/>
        <v/>
      </c>
    </row>
    <row r="2337" spans="8:8">
      <c r="H2337" t="str">
        <f t="shared" si="36"/>
        <v/>
      </c>
    </row>
    <row r="2338" spans="8:8">
      <c r="H2338" t="str">
        <f t="shared" si="36"/>
        <v/>
      </c>
    </row>
    <row r="2339" spans="8:8">
      <c r="H2339" t="str">
        <f t="shared" si="36"/>
        <v/>
      </c>
    </row>
    <row r="2340" spans="8:8">
      <c r="H2340" t="str">
        <f t="shared" si="36"/>
        <v/>
      </c>
    </row>
    <row r="2341" spans="8:8">
      <c r="H2341" t="str">
        <f t="shared" si="36"/>
        <v/>
      </c>
    </row>
    <row r="2342" spans="8:8">
      <c r="H2342" t="str">
        <f t="shared" si="36"/>
        <v/>
      </c>
    </row>
    <row r="2343" spans="8:8">
      <c r="H2343" t="str">
        <f t="shared" si="36"/>
        <v/>
      </c>
    </row>
    <row r="2344" spans="8:8">
      <c r="H2344" t="str">
        <f t="shared" si="36"/>
        <v/>
      </c>
    </row>
    <row r="2345" spans="8:8">
      <c r="H2345" t="str">
        <f t="shared" si="36"/>
        <v/>
      </c>
    </row>
    <row r="2346" spans="8:8">
      <c r="H2346" t="str">
        <f t="shared" si="36"/>
        <v/>
      </c>
    </row>
    <row r="2347" spans="8:8">
      <c r="H2347" t="str">
        <f t="shared" si="36"/>
        <v/>
      </c>
    </row>
    <row r="2348" spans="8:8">
      <c r="H2348" t="str">
        <f t="shared" si="36"/>
        <v/>
      </c>
    </row>
    <row r="2349" spans="8:8">
      <c r="H2349" t="str">
        <f t="shared" si="36"/>
        <v/>
      </c>
    </row>
    <row r="2350" spans="8:8">
      <c r="H2350" t="str">
        <f t="shared" si="36"/>
        <v/>
      </c>
    </row>
    <row r="2351" spans="8:8">
      <c r="H2351" t="str">
        <f t="shared" si="36"/>
        <v/>
      </c>
    </row>
    <row r="2352" spans="8:8">
      <c r="H2352" t="str">
        <f t="shared" si="36"/>
        <v/>
      </c>
    </row>
    <row r="2353" spans="8:8">
      <c r="H2353" t="str">
        <f t="shared" si="36"/>
        <v/>
      </c>
    </row>
    <row r="2354" spans="8:8">
      <c r="H2354" t="str">
        <f t="shared" si="36"/>
        <v/>
      </c>
    </row>
    <row r="2355" spans="8:8">
      <c r="H2355" t="str">
        <f t="shared" si="36"/>
        <v/>
      </c>
    </row>
    <row r="2356" spans="8:8">
      <c r="H2356" t="str">
        <f t="shared" si="36"/>
        <v/>
      </c>
    </row>
    <row r="2357" spans="8:8">
      <c r="H2357" t="str">
        <f t="shared" si="36"/>
        <v/>
      </c>
    </row>
    <row r="2358" spans="8:8">
      <c r="H2358" t="str">
        <f t="shared" si="36"/>
        <v/>
      </c>
    </row>
    <row r="2359" spans="8:8">
      <c r="H2359" t="str">
        <f t="shared" si="36"/>
        <v/>
      </c>
    </row>
    <row r="2360" spans="8:8">
      <c r="H2360" t="str">
        <f t="shared" si="36"/>
        <v/>
      </c>
    </row>
    <row r="2361" spans="8:8">
      <c r="H2361" t="str">
        <f t="shared" si="36"/>
        <v/>
      </c>
    </row>
    <row r="2362" spans="8:8">
      <c r="H2362" t="str">
        <f t="shared" si="36"/>
        <v/>
      </c>
    </row>
    <row r="2363" spans="8:8">
      <c r="H2363" t="str">
        <f t="shared" si="36"/>
        <v/>
      </c>
    </row>
    <row r="2364" spans="8:8">
      <c r="H2364" t="str">
        <f t="shared" si="36"/>
        <v/>
      </c>
    </row>
    <row r="2365" spans="8:8">
      <c r="H2365" t="str">
        <f t="shared" si="36"/>
        <v/>
      </c>
    </row>
    <row r="2366" spans="8:8">
      <c r="H2366" t="str">
        <f t="shared" si="36"/>
        <v/>
      </c>
    </row>
    <row r="2367" spans="8:8">
      <c r="H2367" t="str">
        <f t="shared" si="36"/>
        <v/>
      </c>
    </row>
    <row r="2368" spans="8:8">
      <c r="H2368" t="str">
        <f t="shared" si="36"/>
        <v/>
      </c>
    </row>
    <row r="2369" spans="8:8">
      <c r="H2369" t="str">
        <f t="shared" si="36"/>
        <v/>
      </c>
    </row>
    <row r="2370" spans="8:8">
      <c r="H2370" t="str">
        <f t="shared" si="36"/>
        <v/>
      </c>
    </row>
    <row r="2371" spans="8:8">
      <c r="H2371" t="str">
        <f t="shared" ref="H2371:H2434" si="37">IFERROR(IF(DATEDIF(F2371,G2371,"m")=0,"",DATEDIF(F2371,G2371,"m"))+1,"")</f>
        <v/>
      </c>
    </row>
    <row r="2372" spans="8:8">
      <c r="H2372" t="str">
        <f t="shared" si="37"/>
        <v/>
      </c>
    </row>
    <row r="2373" spans="8:8">
      <c r="H2373" t="str">
        <f t="shared" si="37"/>
        <v/>
      </c>
    </row>
    <row r="2374" spans="8:8">
      <c r="H2374" t="str">
        <f t="shared" si="37"/>
        <v/>
      </c>
    </row>
    <row r="2375" spans="8:8">
      <c r="H2375" t="str">
        <f t="shared" si="37"/>
        <v/>
      </c>
    </row>
    <row r="2376" spans="8:8">
      <c r="H2376" t="str">
        <f t="shared" si="37"/>
        <v/>
      </c>
    </row>
    <row r="2377" spans="8:8">
      <c r="H2377" t="str">
        <f t="shared" si="37"/>
        <v/>
      </c>
    </row>
    <row r="2378" spans="8:8">
      <c r="H2378" t="str">
        <f t="shared" si="37"/>
        <v/>
      </c>
    </row>
    <row r="2379" spans="8:8">
      <c r="H2379" t="str">
        <f t="shared" si="37"/>
        <v/>
      </c>
    </row>
    <row r="2380" spans="8:8">
      <c r="H2380" t="str">
        <f t="shared" si="37"/>
        <v/>
      </c>
    </row>
    <row r="2381" spans="8:8">
      <c r="H2381" t="str">
        <f t="shared" si="37"/>
        <v/>
      </c>
    </row>
    <row r="2382" spans="8:8">
      <c r="H2382" t="str">
        <f t="shared" si="37"/>
        <v/>
      </c>
    </row>
    <row r="2383" spans="8:8">
      <c r="H2383" t="str">
        <f t="shared" si="37"/>
        <v/>
      </c>
    </row>
    <row r="2384" spans="8:8">
      <c r="H2384" t="str">
        <f t="shared" si="37"/>
        <v/>
      </c>
    </row>
    <row r="2385" spans="8:8">
      <c r="H2385" t="str">
        <f t="shared" si="37"/>
        <v/>
      </c>
    </row>
    <row r="2386" spans="8:8">
      <c r="H2386" t="str">
        <f t="shared" si="37"/>
        <v/>
      </c>
    </row>
    <row r="2387" spans="8:8">
      <c r="H2387" t="str">
        <f t="shared" si="37"/>
        <v/>
      </c>
    </row>
    <row r="2388" spans="8:8">
      <c r="H2388" t="str">
        <f t="shared" si="37"/>
        <v/>
      </c>
    </row>
    <row r="2389" spans="8:8">
      <c r="H2389" t="str">
        <f t="shared" si="37"/>
        <v/>
      </c>
    </row>
    <row r="2390" spans="8:8">
      <c r="H2390" t="str">
        <f t="shared" si="37"/>
        <v/>
      </c>
    </row>
    <row r="2391" spans="8:8">
      <c r="H2391" t="str">
        <f t="shared" si="37"/>
        <v/>
      </c>
    </row>
    <row r="2392" spans="8:8">
      <c r="H2392" t="str">
        <f t="shared" si="37"/>
        <v/>
      </c>
    </row>
    <row r="2393" spans="8:8">
      <c r="H2393" t="str">
        <f t="shared" si="37"/>
        <v/>
      </c>
    </row>
    <row r="2394" spans="8:8">
      <c r="H2394" t="str">
        <f t="shared" si="37"/>
        <v/>
      </c>
    </row>
    <row r="2395" spans="8:8">
      <c r="H2395" t="str">
        <f t="shared" si="37"/>
        <v/>
      </c>
    </row>
    <row r="2396" spans="8:8">
      <c r="H2396" t="str">
        <f t="shared" si="37"/>
        <v/>
      </c>
    </row>
    <row r="2397" spans="8:8">
      <c r="H2397" t="str">
        <f t="shared" si="37"/>
        <v/>
      </c>
    </row>
    <row r="2398" spans="8:8">
      <c r="H2398" t="str">
        <f t="shared" si="37"/>
        <v/>
      </c>
    </row>
    <row r="2399" spans="8:8">
      <c r="H2399" t="str">
        <f t="shared" si="37"/>
        <v/>
      </c>
    </row>
    <row r="2400" spans="8:8">
      <c r="H2400" t="str">
        <f t="shared" si="37"/>
        <v/>
      </c>
    </row>
    <row r="2401" spans="8:8">
      <c r="H2401" t="str">
        <f t="shared" si="37"/>
        <v/>
      </c>
    </row>
    <row r="2402" spans="8:8">
      <c r="H2402" t="str">
        <f t="shared" si="37"/>
        <v/>
      </c>
    </row>
    <row r="2403" spans="8:8">
      <c r="H2403" t="str">
        <f t="shared" si="37"/>
        <v/>
      </c>
    </row>
    <row r="2404" spans="8:8">
      <c r="H2404" t="str">
        <f t="shared" si="37"/>
        <v/>
      </c>
    </row>
    <row r="2405" spans="8:8">
      <c r="H2405" t="str">
        <f t="shared" si="37"/>
        <v/>
      </c>
    </row>
    <row r="2406" spans="8:8">
      <c r="H2406" t="str">
        <f t="shared" si="37"/>
        <v/>
      </c>
    </row>
    <row r="2407" spans="8:8">
      <c r="H2407" t="str">
        <f t="shared" si="37"/>
        <v/>
      </c>
    </row>
    <row r="2408" spans="8:8">
      <c r="H2408" t="str">
        <f t="shared" si="37"/>
        <v/>
      </c>
    </row>
    <row r="2409" spans="8:8">
      <c r="H2409" t="str">
        <f t="shared" si="37"/>
        <v/>
      </c>
    </row>
    <row r="2410" spans="8:8">
      <c r="H2410" t="str">
        <f t="shared" si="37"/>
        <v/>
      </c>
    </row>
    <row r="2411" spans="8:8">
      <c r="H2411" t="str">
        <f t="shared" si="37"/>
        <v/>
      </c>
    </row>
    <row r="2412" spans="8:8">
      <c r="H2412" t="str">
        <f t="shared" si="37"/>
        <v/>
      </c>
    </row>
    <row r="2413" spans="8:8">
      <c r="H2413" t="str">
        <f t="shared" si="37"/>
        <v/>
      </c>
    </row>
    <row r="2414" spans="8:8">
      <c r="H2414" t="str">
        <f t="shared" si="37"/>
        <v/>
      </c>
    </row>
    <row r="2415" spans="8:8">
      <c r="H2415" t="str">
        <f t="shared" si="37"/>
        <v/>
      </c>
    </row>
    <row r="2416" spans="8:8">
      <c r="H2416" t="str">
        <f t="shared" si="37"/>
        <v/>
      </c>
    </row>
    <row r="2417" spans="8:8">
      <c r="H2417" t="str">
        <f t="shared" si="37"/>
        <v/>
      </c>
    </row>
    <row r="2418" spans="8:8">
      <c r="H2418" t="str">
        <f t="shared" si="37"/>
        <v/>
      </c>
    </row>
    <row r="2419" spans="8:8">
      <c r="H2419" t="str">
        <f t="shared" si="37"/>
        <v/>
      </c>
    </row>
    <row r="2420" spans="8:8">
      <c r="H2420" t="str">
        <f t="shared" si="37"/>
        <v/>
      </c>
    </row>
    <row r="2421" spans="8:8">
      <c r="H2421" t="str">
        <f t="shared" si="37"/>
        <v/>
      </c>
    </row>
    <row r="2422" spans="8:8">
      <c r="H2422" t="str">
        <f t="shared" si="37"/>
        <v/>
      </c>
    </row>
    <row r="2423" spans="8:8">
      <c r="H2423" t="str">
        <f t="shared" si="37"/>
        <v/>
      </c>
    </row>
    <row r="2424" spans="8:8">
      <c r="H2424" t="str">
        <f t="shared" si="37"/>
        <v/>
      </c>
    </row>
    <row r="2425" spans="8:8">
      <c r="H2425" t="str">
        <f t="shared" si="37"/>
        <v/>
      </c>
    </row>
    <row r="2426" spans="8:8">
      <c r="H2426" t="str">
        <f t="shared" si="37"/>
        <v/>
      </c>
    </row>
    <row r="2427" spans="8:8">
      <c r="H2427" t="str">
        <f t="shared" si="37"/>
        <v/>
      </c>
    </row>
    <row r="2428" spans="8:8">
      <c r="H2428" t="str">
        <f t="shared" si="37"/>
        <v/>
      </c>
    </row>
    <row r="2429" spans="8:8">
      <c r="H2429" t="str">
        <f t="shared" si="37"/>
        <v/>
      </c>
    </row>
    <row r="2430" spans="8:8">
      <c r="H2430" t="str">
        <f t="shared" si="37"/>
        <v/>
      </c>
    </row>
    <row r="2431" spans="8:8">
      <c r="H2431" t="str">
        <f t="shared" si="37"/>
        <v/>
      </c>
    </row>
    <row r="2432" spans="8:8">
      <c r="H2432" t="str">
        <f t="shared" si="37"/>
        <v/>
      </c>
    </row>
    <row r="2433" spans="8:8">
      <c r="H2433" t="str">
        <f t="shared" si="37"/>
        <v/>
      </c>
    </row>
    <row r="2434" spans="8:8">
      <c r="H2434" t="str">
        <f t="shared" si="37"/>
        <v/>
      </c>
    </row>
    <row r="2435" spans="8:8">
      <c r="H2435" t="str">
        <f t="shared" ref="H2435:H2498" si="38">IFERROR(IF(DATEDIF(F2435,G2435,"m")=0,"",DATEDIF(F2435,G2435,"m"))+1,"")</f>
        <v/>
      </c>
    </row>
    <row r="2436" spans="8:8">
      <c r="H2436" t="str">
        <f t="shared" si="38"/>
        <v/>
      </c>
    </row>
    <row r="2437" spans="8:8">
      <c r="H2437" t="str">
        <f t="shared" si="38"/>
        <v/>
      </c>
    </row>
    <row r="2438" spans="8:8">
      <c r="H2438" t="str">
        <f t="shared" si="38"/>
        <v/>
      </c>
    </row>
    <row r="2439" spans="8:8">
      <c r="H2439" t="str">
        <f t="shared" si="38"/>
        <v/>
      </c>
    </row>
    <row r="2440" spans="8:8">
      <c r="H2440" t="str">
        <f t="shared" si="38"/>
        <v/>
      </c>
    </row>
    <row r="2441" spans="8:8">
      <c r="H2441" t="str">
        <f t="shared" si="38"/>
        <v/>
      </c>
    </row>
    <row r="2442" spans="8:8">
      <c r="H2442" t="str">
        <f t="shared" si="38"/>
        <v/>
      </c>
    </row>
    <row r="2443" spans="8:8">
      <c r="H2443" t="str">
        <f t="shared" si="38"/>
        <v/>
      </c>
    </row>
    <row r="2444" spans="8:8">
      <c r="H2444" t="str">
        <f t="shared" si="38"/>
        <v/>
      </c>
    </row>
    <row r="2445" spans="8:8">
      <c r="H2445" t="str">
        <f t="shared" si="38"/>
        <v/>
      </c>
    </row>
    <row r="2446" spans="8:8">
      <c r="H2446" t="str">
        <f t="shared" si="38"/>
        <v/>
      </c>
    </row>
    <row r="2447" spans="8:8">
      <c r="H2447" t="str">
        <f t="shared" si="38"/>
        <v/>
      </c>
    </row>
    <row r="2448" spans="8:8">
      <c r="H2448" t="str">
        <f t="shared" si="38"/>
        <v/>
      </c>
    </row>
    <row r="2449" spans="8:8">
      <c r="H2449" t="str">
        <f t="shared" si="38"/>
        <v/>
      </c>
    </row>
    <row r="2450" spans="8:8">
      <c r="H2450" t="str">
        <f t="shared" si="38"/>
        <v/>
      </c>
    </row>
    <row r="2451" spans="8:8">
      <c r="H2451" t="str">
        <f t="shared" si="38"/>
        <v/>
      </c>
    </row>
    <row r="2452" spans="8:8">
      <c r="H2452" t="str">
        <f t="shared" si="38"/>
        <v/>
      </c>
    </row>
    <row r="2453" spans="8:8">
      <c r="H2453" t="str">
        <f t="shared" si="38"/>
        <v/>
      </c>
    </row>
    <row r="2454" spans="8:8">
      <c r="H2454" t="str">
        <f t="shared" si="38"/>
        <v/>
      </c>
    </row>
    <row r="2455" spans="8:8">
      <c r="H2455" t="str">
        <f t="shared" si="38"/>
        <v/>
      </c>
    </row>
    <row r="2456" spans="8:8">
      <c r="H2456" t="str">
        <f t="shared" si="38"/>
        <v/>
      </c>
    </row>
    <row r="2457" spans="8:8">
      <c r="H2457" t="str">
        <f t="shared" si="38"/>
        <v/>
      </c>
    </row>
    <row r="2458" spans="8:8">
      <c r="H2458" t="str">
        <f t="shared" si="38"/>
        <v/>
      </c>
    </row>
    <row r="2459" spans="8:8">
      <c r="H2459" t="str">
        <f t="shared" si="38"/>
        <v/>
      </c>
    </row>
    <row r="2460" spans="8:8">
      <c r="H2460" t="str">
        <f t="shared" si="38"/>
        <v/>
      </c>
    </row>
    <row r="2461" spans="8:8">
      <c r="H2461" t="str">
        <f t="shared" si="38"/>
        <v/>
      </c>
    </row>
    <row r="2462" spans="8:8">
      <c r="H2462" t="str">
        <f t="shared" si="38"/>
        <v/>
      </c>
    </row>
    <row r="2463" spans="8:8">
      <c r="H2463" t="str">
        <f t="shared" si="38"/>
        <v/>
      </c>
    </row>
    <row r="2464" spans="8:8">
      <c r="H2464" t="str">
        <f t="shared" si="38"/>
        <v/>
      </c>
    </row>
    <row r="2465" spans="8:8">
      <c r="H2465" t="str">
        <f t="shared" si="38"/>
        <v/>
      </c>
    </row>
    <row r="2466" spans="8:8">
      <c r="H2466" t="str">
        <f t="shared" si="38"/>
        <v/>
      </c>
    </row>
    <row r="2467" spans="8:8">
      <c r="H2467" t="str">
        <f t="shared" si="38"/>
        <v/>
      </c>
    </row>
    <row r="2468" spans="8:8">
      <c r="H2468" t="str">
        <f t="shared" si="38"/>
        <v/>
      </c>
    </row>
    <row r="2469" spans="8:8">
      <c r="H2469" t="str">
        <f t="shared" si="38"/>
        <v/>
      </c>
    </row>
    <row r="2470" spans="8:8">
      <c r="H2470" t="str">
        <f t="shared" si="38"/>
        <v/>
      </c>
    </row>
    <row r="2471" spans="8:8">
      <c r="H2471" t="str">
        <f t="shared" si="38"/>
        <v/>
      </c>
    </row>
    <row r="2472" spans="8:8">
      <c r="H2472" t="str">
        <f t="shared" si="38"/>
        <v/>
      </c>
    </row>
    <row r="2473" spans="8:8">
      <c r="H2473" t="str">
        <f t="shared" si="38"/>
        <v/>
      </c>
    </row>
    <row r="2474" spans="8:8">
      <c r="H2474" t="str">
        <f t="shared" si="38"/>
        <v/>
      </c>
    </row>
    <row r="2475" spans="8:8">
      <c r="H2475" t="str">
        <f t="shared" si="38"/>
        <v/>
      </c>
    </row>
    <row r="2476" spans="8:8">
      <c r="H2476" t="str">
        <f t="shared" si="38"/>
        <v/>
      </c>
    </row>
    <row r="2477" spans="8:8">
      <c r="H2477" t="str">
        <f t="shared" si="38"/>
        <v/>
      </c>
    </row>
    <row r="2478" spans="8:8">
      <c r="H2478" t="str">
        <f t="shared" si="38"/>
        <v/>
      </c>
    </row>
    <row r="2479" spans="8:8">
      <c r="H2479" t="str">
        <f t="shared" si="38"/>
        <v/>
      </c>
    </row>
    <row r="2480" spans="8:8">
      <c r="H2480" t="str">
        <f t="shared" si="38"/>
        <v/>
      </c>
    </row>
    <row r="2481" spans="8:8">
      <c r="H2481" t="str">
        <f t="shared" si="38"/>
        <v/>
      </c>
    </row>
    <row r="2482" spans="8:8">
      <c r="H2482" t="str">
        <f t="shared" si="38"/>
        <v/>
      </c>
    </row>
    <row r="2483" spans="8:8">
      <c r="H2483" t="str">
        <f t="shared" si="38"/>
        <v/>
      </c>
    </row>
    <row r="2484" spans="8:8">
      <c r="H2484" t="str">
        <f t="shared" si="38"/>
        <v/>
      </c>
    </row>
    <row r="2485" spans="8:8">
      <c r="H2485" t="str">
        <f t="shared" si="38"/>
        <v/>
      </c>
    </row>
    <row r="2486" spans="8:8">
      <c r="H2486" t="str">
        <f t="shared" si="38"/>
        <v/>
      </c>
    </row>
    <row r="2487" spans="8:8">
      <c r="H2487" t="str">
        <f t="shared" si="38"/>
        <v/>
      </c>
    </row>
    <row r="2488" spans="8:8">
      <c r="H2488" t="str">
        <f t="shared" si="38"/>
        <v/>
      </c>
    </row>
    <row r="2489" spans="8:8">
      <c r="H2489" t="str">
        <f t="shared" si="38"/>
        <v/>
      </c>
    </row>
    <row r="2490" spans="8:8">
      <c r="H2490" t="str">
        <f t="shared" si="38"/>
        <v/>
      </c>
    </row>
    <row r="2491" spans="8:8">
      <c r="H2491" t="str">
        <f t="shared" si="38"/>
        <v/>
      </c>
    </row>
    <row r="2492" spans="8:8">
      <c r="H2492" t="str">
        <f t="shared" si="38"/>
        <v/>
      </c>
    </row>
    <row r="2493" spans="8:8">
      <c r="H2493" t="str">
        <f t="shared" si="38"/>
        <v/>
      </c>
    </row>
    <row r="2494" spans="8:8">
      <c r="H2494" t="str">
        <f t="shared" si="38"/>
        <v/>
      </c>
    </row>
    <row r="2495" spans="8:8">
      <c r="H2495" t="str">
        <f t="shared" si="38"/>
        <v/>
      </c>
    </row>
    <row r="2496" spans="8:8">
      <c r="H2496" t="str">
        <f t="shared" si="38"/>
        <v/>
      </c>
    </row>
    <row r="2497" spans="8:8">
      <c r="H2497" t="str">
        <f t="shared" si="38"/>
        <v/>
      </c>
    </row>
    <row r="2498" spans="8:8">
      <c r="H2498" t="str">
        <f t="shared" si="38"/>
        <v/>
      </c>
    </row>
    <row r="2499" spans="8:8">
      <c r="H2499" t="str">
        <f t="shared" ref="H2499:H2562" si="39">IFERROR(IF(DATEDIF(F2499,G2499,"m")=0,"",DATEDIF(F2499,G2499,"m"))+1,"")</f>
        <v/>
      </c>
    </row>
    <row r="2500" spans="8:8">
      <c r="H2500" t="str">
        <f t="shared" si="39"/>
        <v/>
      </c>
    </row>
    <row r="2501" spans="8:8">
      <c r="H2501" t="str">
        <f t="shared" si="39"/>
        <v/>
      </c>
    </row>
    <row r="2502" spans="8:8">
      <c r="H2502" t="str">
        <f t="shared" si="39"/>
        <v/>
      </c>
    </row>
    <row r="2503" spans="8:8">
      <c r="H2503" t="str">
        <f t="shared" si="39"/>
        <v/>
      </c>
    </row>
    <row r="2504" spans="8:8">
      <c r="H2504" t="str">
        <f t="shared" si="39"/>
        <v/>
      </c>
    </row>
    <row r="2505" spans="8:8">
      <c r="H2505" t="str">
        <f t="shared" si="39"/>
        <v/>
      </c>
    </row>
    <row r="2506" spans="8:8">
      <c r="H2506" t="str">
        <f t="shared" si="39"/>
        <v/>
      </c>
    </row>
    <row r="2507" spans="8:8">
      <c r="H2507" t="str">
        <f t="shared" si="39"/>
        <v/>
      </c>
    </row>
    <row r="2508" spans="8:8">
      <c r="H2508" t="str">
        <f t="shared" si="39"/>
        <v/>
      </c>
    </row>
    <row r="2509" spans="8:8">
      <c r="H2509" t="str">
        <f t="shared" si="39"/>
        <v/>
      </c>
    </row>
    <row r="2510" spans="8:8">
      <c r="H2510" t="str">
        <f t="shared" si="39"/>
        <v/>
      </c>
    </row>
    <row r="2511" spans="8:8">
      <c r="H2511" t="str">
        <f t="shared" si="39"/>
        <v/>
      </c>
    </row>
    <row r="2512" spans="8:8">
      <c r="H2512" t="str">
        <f t="shared" si="39"/>
        <v/>
      </c>
    </row>
    <row r="2513" spans="8:8">
      <c r="H2513" t="str">
        <f t="shared" si="39"/>
        <v/>
      </c>
    </row>
    <row r="2514" spans="8:8">
      <c r="H2514" t="str">
        <f t="shared" si="39"/>
        <v/>
      </c>
    </row>
    <row r="2515" spans="8:8">
      <c r="H2515" t="str">
        <f t="shared" si="39"/>
        <v/>
      </c>
    </row>
    <row r="2516" spans="8:8">
      <c r="H2516" t="str">
        <f t="shared" si="39"/>
        <v/>
      </c>
    </row>
    <row r="2517" spans="8:8">
      <c r="H2517" t="str">
        <f t="shared" si="39"/>
        <v/>
      </c>
    </row>
    <row r="2518" spans="8:8">
      <c r="H2518" t="str">
        <f t="shared" si="39"/>
        <v/>
      </c>
    </row>
    <row r="2519" spans="8:8">
      <c r="H2519" t="str">
        <f t="shared" si="39"/>
        <v/>
      </c>
    </row>
    <row r="2520" spans="8:8">
      <c r="H2520" t="str">
        <f t="shared" si="39"/>
        <v/>
      </c>
    </row>
    <row r="2521" spans="8:8">
      <c r="H2521" t="str">
        <f t="shared" si="39"/>
        <v/>
      </c>
    </row>
    <row r="2522" spans="8:8">
      <c r="H2522" t="str">
        <f t="shared" si="39"/>
        <v/>
      </c>
    </row>
    <row r="2523" spans="8:8">
      <c r="H2523" t="str">
        <f t="shared" si="39"/>
        <v/>
      </c>
    </row>
    <row r="2524" spans="8:8">
      <c r="H2524" t="str">
        <f t="shared" si="39"/>
        <v/>
      </c>
    </row>
    <row r="2525" spans="8:8">
      <c r="H2525" t="str">
        <f t="shared" si="39"/>
        <v/>
      </c>
    </row>
    <row r="2526" spans="8:8">
      <c r="H2526" t="str">
        <f t="shared" si="39"/>
        <v/>
      </c>
    </row>
    <row r="2527" spans="8:8">
      <c r="H2527" t="str">
        <f t="shared" si="39"/>
        <v/>
      </c>
    </row>
    <row r="2528" spans="8:8">
      <c r="H2528" t="str">
        <f t="shared" si="39"/>
        <v/>
      </c>
    </row>
    <row r="2529" spans="8:8">
      <c r="H2529" t="str">
        <f t="shared" si="39"/>
        <v/>
      </c>
    </row>
    <row r="2530" spans="8:8">
      <c r="H2530" t="str">
        <f t="shared" si="39"/>
        <v/>
      </c>
    </row>
    <row r="2531" spans="8:8">
      <c r="H2531" t="str">
        <f t="shared" si="39"/>
        <v/>
      </c>
    </row>
    <row r="2532" spans="8:8">
      <c r="H2532" t="str">
        <f t="shared" si="39"/>
        <v/>
      </c>
    </row>
    <row r="2533" spans="8:8">
      <c r="H2533" t="str">
        <f t="shared" si="39"/>
        <v/>
      </c>
    </row>
    <row r="2534" spans="8:8">
      <c r="H2534" t="str">
        <f t="shared" si="39"/>
        <v/>
      </c>
    </row>
    <row r="2535" spans="8:8">
      <c r="H2535" t="str">
        <f t="shared" si="39"/>
        <v/>
      </c>
    </row>
    <row r="2536" spans="8:8">
      <c r="H2536" t="str">
        <f t="shared" si="39"/>
        <v/>
      </c>
    </row>
    <row r="2537" spans="8:8">
      <c r="H2537" t="str">
        <f t="shared" si="39"/>
        <v/>
      </c>
    </row>
    <row r="2538" spans="8:8">
      <c r="H2538" t="str">
        <f t="shared" si="39"/>
        <v/>
      </c>
    </row>
    <row r="2539" spans="8:8">
      <c r="H2539" t="str">
        <f t="shared" si="39"/>
        <v/>
      </c>
    </row>
    <row r="2540" spans="8:8">
      <c r="H2540" t="str">
        <f t="shared" si="39"/>
        <v/>
      </c>
    </row>
    <row r="2541" spans="8:8">
      <c r="H2541" t="str">
        <f t="shared" si="39"/>
        <v/>
      </c>
    </row>
    <row r="2542" spans="8:8">
      <c r="H2542" t="str">
        <f t="shared" si="39"/>
        <v/>
      </c>
    </row>
    <row r="2543" spans="8:8">
      <c r="H2543" t="str">
        <f t="shared" si="39"/>
        <v/>
      </c>
    </row>
    <row r="2544" spans="8:8">
      <c r="H2544" t="str">
        <f t="shared" si="39"/>
        <v/>
      </c>
    </row>
    <row r="2545" spans="8:8">
      <c r="H2545" t="str">
        <f t="shared" si="39"/>
        <v/>
      </c>
    </row>
    <row r="2546" spans="8:8">
      <c r="H2546" t="str">
        <f t="shared" si="39"/>
        <v/>
      </c>
    </row>
    <row r="2547" spans="8:8">
      <c r="H2547" t="str">
        <f t="shared" si="39"/>
        <v/>
      </c>
    </row>
    <row r="2548" spans="8:8">
      <c r="H2548" t="str">
        <f t="shared" si="39"/>
        <v/>
      </c>
    </row>
    <row r="2549" spans="8:8">
      <c r="H2549" t="str">
        <f t="shared" si="39"/>
        <v/>
      </c>
    </row>
    <row r="2550" spans="8:8">
      <c r="H2550" t="str">
        <f t="shared" si="39"/>
        <v/>
      </c>
    </row>
    <row r="2551" spans="8:8">
      <c r="H2551" t="str">
        <f t="shared" si="39"/>
        <v/>
      </c>
    </row>
    <row r="2552" spans="8:8">
      <c r="H2552" t="str">
        <f t="shared" si="39"/>
        <v/>
      </c>
    </row>
    <row r="2553" spans="8:8">
      <c r="H2553" t="str">
        <f t="shared" si="39"/>
        <v/>
      </c>
    </row>
    <row r="2554" spans="8:8">
      <c r="H2554" t="str">
        <f t="shared" si="39"/>
        <v/>
      </c>
    </row>
    <row r="2555" spans="8:8">
      <c r="H2555" t="str">
        <f t="shared" si="39"/>
        <v/>
      </c>
    </row>
    <row r="2556" spans="8:8">
      <c r="H2556" t="str">
        <f t="shared" si="39"/>
        <v/>
      </c>
    </row>
    <row r="2557" spans="8:8">
      <c r="H2557" t="str">
        <f t="shared" si="39"/>
        <v/>
      </c>
    </row>
    <row r="2558" spans="8:8">
      <c r="H2558" t="str">
        <f t="shared" si="39"/>
        <v/>
      </c>
    </row>
    <row r="2559" spans="8:8">
      <c r="H2559" t="str">
        <f t="shared" si="39"/>
        <v/>
      </c>
    </row>
    <row r="2560" spans="8:8">
      <c r="H2560" t="str">
        <f t="shared" si="39"/>
        <v/>
      </c>
    </row>
    <row r="2561" spans="8:8">
      <c r="H2561" t="str">
        <f t="shared" si="39"/>
        <v/>
      </c>
    </row>
    <row r="2562" spans="8:8">
      <c r="H2562" t="str">
        <f t="shared" si="39"/>
        <v/>
      </c>
    </row>
    <row r="2563" spans="8:8">
      <c r="H2563" t="str">
        <f t="shared" ref="H2563:H2626" si="40">IFERROR(IF(DATEDIF(F2563,G2563,"m")=0,"",DATEDIF(F2563,G2563,"m"))+1,"")</f>
        <v/>
      </c>
    </row>
    <row r="2564" spans="8:8">
      <c r="H2564" t="str">
        <f t="shared" si="40"/>
        <v/>
      </c>
    </row>
    <row r="2565" spans="8:8">
      <c r="H2565" t="str">
        <f t="shared" si="40"/>
        <v/>
      </c>
    </row>
    <row r="2566" spans="8:8">
      <c r="H2566" t="str">
        <f t="shared" si="40"/>
        <v/>
      </c>
    </row>
    <row r="2567" spans="8:8">
      <c r="H2567" t="str">
        <f t="shared" si="40"/>
        <v/>
      </c>
    </row>
    <row r="2568" spans="8:8">
      <c r="H2568" t="str">
        <f t="shared" si="40"/>
        <v/>
      </c>
    </row>
    <row r="2569" spans="8:8">
      <c r="H2569" t="str">
        <f t="shared" si="40"/>
        <v/>
      </c>
    </row>
    <row r="2570" spans="8:8">
      <c r="H2570" t="str">
        <f t="shared" si="40"/>
        <v/>
      </c>
    </row>
    <row r="2571" spans="8:8">
      <c r="H2571" t="str">
        <f t="shared" si="40"/>
        <v/>
      </c>
    </row>
    <row r="2572" spans="8:8">
      <c r="H2572" t="str">
        <f t="shared" si="40"/>
        <v/>
      </c>
    </row>
    <row r="2573" spans="8:8">
      <c r="H2573" t="str">
        <f t="shared" si="40"/>
        <v/>
      </c>
    </row>
    <row r="2574" spans="8:8">
      <c r="H2574" t="str">
        <f t="shared" si="40"/>
        <v/>
      </c>
    </row>
    <row r="2575" spans="8:8">
      <c r="H2575" t="str">
        <f t="shared" si="40"/>
        <v/>
      </c>
    </row>
    <row r="2576" spans="8:8">
      <c r="H2576" t="str">
        <f t="shared" si="40"/>
        <v/>
      </c>
    </row>
    <row r="2577" spans="8:8">
      <c r="H2577" t="str">
        <f t="shared" si="40"/>
        <v/>
      </c>
    </row>
    <row r="2578" spans="8:8">
      <c r="H2578" t="str">
        <f t="shared" si="40"/>
        <v/>
      </c>
    </row>
    <row r="2579" spans="8:8">
      <c r="H2579" t="str">
        <f t="shared" si="40"/>
        <v/>
      </c>
    </row>
    <row r="2580" spans="8:8">
      <c r="H2580" t="str">
        <f t="shared" si="40"/>
        <v/>
      </c>
    </row>
    <row r="2581" spans="8:8">
      <c r="H2581" t="str">
        <f t="shared" si="40"/>
        <v/>
      </c>
    </row>
    <row r="2582" spans="8:8">
      <c r="H2582" t="str">
        <f t="shared" si="40"/>
        <v/>
      </c>
    </row>
    <row r="2583" spans="8:8">
      <c r="H2583" t="str">
        <f t="shared" si="40"/>
        <v/>
      </c>
    </row>
    <row r="2584" spans="8:8">
      <c r="H2584" t="str">
        <f t="shared" si="40"/>
        <v/>
      </c>
    </row>
    <row r="2585" spans="8:8">
      <c r="H2585" t="str">
        <f t="shared" si="40"/>
        <v/>
      </c>
    </row>
    <row r="2586" spans="8:8">
      <c r="H2586" t="str">
        <f t="shared" si="40"/>
        <v/>
      </c>
    </row>
    <row r="2587" spans="8:8">
      <c r="H2587" t="str">
        <f t="shared" si="40"/>
        <v/>
      </c>
    </row>
    <row r="2588" spans="8:8">
      <c r="H2588" t="str">
        <f t="shared" si="40"/>
        <v/>
      </c>
    </row>
    <row r="2589" spans="8:8">
      <c r="H2589" t="str">
        <f t="shared" si="40"/>
        <v/>
      </c>
    </row>
    <row r="2590" spans="8:8">
      <c r="H2590" t="str">
        <f t="shared" si="40"/>
        <v/>
      </c>
    </row>
    <row r="2591" spans="8:8">
      <c r="H2591" t="str">
        <f t="shared" si="40"/>
        <v/>
      </c>
    </row>
    <row r="2592" spans="8:8">
      <c r="H2592" t="str">
        <f t="shared" si="40"/>
        <v/>
      </c>
    </row>
    <row r="2593" spans="8:8">
      <c r="H2593" t="str">
        <f t="shared" si="40"/>
        <v/>
      </c>
    </row>
    <row r="2594" spans="8:8">
      <c r="H2594" t="str">
        <f t="shared" si="40"/>
        <v/>
      </c>
    </row>
    <row r="2595" spans="8:8">
      <c r="H2595" t="str">
        <f t="shared" si="40"/>
        <v/>
      </c>
    </row>
    <row r="2596" spans="8:8">
      <c r="H2596" t="str">
        <f t="shared" si="40"/>
        <v/>
      </c>
    </row>
    <row r="2597" spans="8:8">
      <c r="H2597" t="str">
        <f t="shared" si="40"/>
        <v/>
      </c>
    </row>
    <row r="2598" spans="8:8">
      <c r="H2598" t="str">
        <f t="shared" si="40"/>
        <v/>
      </c>
    </row>
    <row r="2599" spans="8:8">
      <c r="H2599" t="str">
        <f t="shared" si="40"/>
        <v/>
      </c>
    </row>
    <row r="2600" spans="8:8">
      <c r="H2600" t="str">
        <f t="shared" si="40"/>
        <v/>
      </c>
    </row>
    <row r="2601" spans="8:8">
      <c r="H2601" t="str">
        <f t="shared" si="40"/>
        <v/>
      </c>
    </row>
    <row r="2602" spans="8:8">
      <c r="H2602" t="str">
        <f t="shared" si="40"/>
        <v/>
      </c>
    </row>
    <row r="2603" spans="8:8">
      <c r="H2603" t="str">
        <f t="shared" si="40"/>
        <v/>
      </c>
    </row>
    <row r="2604" spans="8:8">
      <c r="H2604" t="str">
        <f t="shared" si="40"/>
        <v/>
      </c>
    </row>
    <row r="2605" spans="8:8">
      <c r="H2605" t="str">
        <f t="shared" si="40"/>
        <v/>
      </c>
    </row>
    <row r="2606" spans="8:8">
      <c r="H2606" t="str">
        <f t="shared" si="40"/>
        <v/>
      </c>
    </row>
    <row r="2607" spans="8:8">
      <c r="H2607" t="str">
        <f t="shared" si="40"/>
        <v/>
      </c>
    </row>
    <row r="2608" spans="8:8">
      <c r="H2608" t="str">
        <f t="shared" si="40"/>
        <v/>
      </c>
    </row>
    <row r="2609" spans="8:8">
      <c r="H2609" t="str">
        <f t="shared" si="40"/>
        <v/>
      </c>
    </row>
    <row r="2610" spans="8:8">
      <c r="H2610" t="str">
        <f t="shared" si="40"/>
        <v/>
      </c>
    </row>
    <row r="2611" spans="8:8">
      <c r="H2611" t="str">
        <f t="shared" si="40"/>
        <v/>
      </c>
    </row>
    <row r="2612" spans="8:8">
      <c r="H2612" t="str">
        <f t="shared" si="40"/>
        <v/>
      </c>
    </row>
    <row r="2613" spans="8:8">
      <c r="H2613" t="str">
        <f t="shared" si="40"/>
        <v/>
      </c>
    </row>
    <row r="2614" spans="8:8">
      <c r="H2614" t="str">
        <f t="shared" si="40"/>
        <v/>
      </c>
    </row>
    <row r="2615" spans="8:8">
      <c r="H2615" t="str">
        <f t="shared" si="40"/>
        <v/>
      </c>
    </row>
    <row r="2616" spans="8:8">
      <c r="H2616" t="str">
        <f t="shared" si="40"/>
        <v/>
      </c>
    </row>
    <row r="2617" spans="8:8">
      <c r="H2617" t="str">
        <f t="shared" si="40"/>
        <v/>
      </c>
    </row>
    <row r="2618" spans="8:8">
      <c r="H2618" t="str">
        <f t="shared" si="40"/>
        <v/>
      </c>
    </row>
    <row r="2619" spans="8:8">
      <c r="H2619" t="str">
        <f t="shared" si="40"/>
        <v/>
      </c>
    </row>
    <row r="2620" spans="8:8">
      <c r="H2620" t="str">
        <f t="shared" si="40"/>
        <v/>
      </c>
    </row>
    <row r="2621" spans="8:8">
      <c r="H2621" t="str">
        <f t="shared" si="40"/>
        <v/>
      </c>
    </row>
    <row r="2622" spans="8:8">
      <c r="H2622" t="str">
        <f t="shared" si="40"/>
        <v/>
      </c>
    </row>
    <row r="2623" spans="8:8">
      <c r="H2623" t="str">
        <f t="shared" si="40"/>
        <v/>
      </c>
    </row>
    <row r="2624" spans="8:8">
      <c r="H2624" t="str">
        <f t="shared" si="40"/>
        <v/>
      </c>
    </row>
    <row r="2625" spans="8:8">
      <c r="H2625" t="str">
        <f t="shared" si="40"/>
        <v/>
      </c>
    </row>
    <row r="2626" spans="8:8">
      <c r="H2626" t="str">
        <f t="shared" si="40"/>
        <v/>
      </c>
    </row>
    <row r="2627" spans="8:8">
      <c r="H2627" t="str">
        <f t="shared" ref="H2627:H2690" si="41">IFERROR(IF(DATEDIF(F2627,G2627,"m")=0,"",DATEDIF(F2627,G2627,"m"))+1,"")</f>
        <v/>
      </c>
    </row>
    <row r="2628" spans="8:8">
      <c r="H2628" t="str">
        <f t="shared" si="41"/>
        <v/>
      </c>
    </row>
    <row r="2629" spans="8:8">
      <c r="H2629" t="str">
        <f t="shared" si="41"/>
        <v/>
      </c>
    </row>
    <row r="2630" spans="8:8">
      <c r="H2630" t="str">
        <f t="shared" si="41"/>
        <v/>
      </c>
    </row>
    <row r="2631" spans="8:8">
      <c r="H2631" t="str">
        <f t="shared" si="41"/>
        <v/>
      </c>
    </row>
    <row r="2632" spans="8:8">
      <c r="H2632" t="str">
        <f t="shared" si="41"/>
        <v/>
      </c>
    </row>
    <row r="2633" spans="8:8">
      <c r="H2633" t="str">
        <f t="shared" si="41"/>
        <v/>
      </c>
    </row>
    <row r="2634" spans="8:8">
      <c r="H2634" t="str">
        <f t="shared" si="41"/>
        <v/>
      </c>
    </row>
    <row r="2635" spans="8:8">
      <c r="H2635" t="str">
        <f t="shared" si="41"/>
        <v/>
      </c>
    </row>
    <row r="2636" spans="8:8">
      <c r="H2636" t="str">
        <f t="shared" si="41"/>
        <v/>
      </c>
    </row>
    <row r="2637" spans="8:8">
      <c r="H2637" t="str">
        <f t="shared" si="41"/>
        <v/>
      </c>
    </row>
    <row r="2638" spans="8:8">
      <c r="H2638" t="str">
        <f t="shared" si="41"/>
        <v/>
      </c>
    </row>
    <row r="2639" spans="8:8">
      <c r="H2639" t="str">
        <f t="shared" si="41"/>
        <v/>
      </c>
    </row>
    <row r="2640" spans="8:8">
      <c r="H2640" t="str">
        <f t="shared" si="41"/>
        <v/>
      </c>
    </row>
    <row r="2641" spans="8:8">
      <c r="H2641" t="str">
        <f t="shared" si="41"/>
        <v/>
      </c>
    </row>
    <row r="2642" spans="8:8">
      <c r="H2642" t="str">
        <f t="shared" si="41"/>
        <v/>
      </c>
    </row>
    <row r="2643" spans="8:8">
      <c r="H2643" t="str">
        <f t="shared" si="41"/>
        <v/>
      </c>
    </row>
    <row r="2644" spans="8:8">
      <c r="H2644" t="str">
        <f t="shared" si="41"/>
        <v/>
      </c>
    </row>
    <row r="2645" spans="8:8">
      <c r="H2645" t="str">
        <f t="shared" si="41"/>
        <v/>
      </c>
    </row>
    <row r="2646" spans="8:8">
      <c r="H2646" t="str">
        <f t="shared" si="41"/>
        <v/>
      </c>
    </row>
    <row r="2647" spans="8:8">
      <c r="H2647" t="str">
        <f t="shared" si="41"/>
        <v/>
      </c>
    </row>
    <row r="2648" spans="8:8">
      <c r="H2648" t="str">
        <f t="shared" si="41"/>
        <v/>
      </c>
    </row>
    <row r="2649" spans="8:8">
      <c r="H2649" t="str">
        <f t="shared" si="41"/>
        <v/>
      </c>
    </row>
    <row r="2650" spans="8:8">
      <c r="H2650" t="str">
        <f t="shared" si="41"/>
        <v/>
      </c>
    </row>
    <row r="2651" spans="8:8">
      <c r="H2651" t="str">
        <f t="shared" si="41"/>
        <v/>
      </c>
    </row>
    <row r="2652" spans="8:8">
      <c r="H2652" t="str">
        <f t="shared" si="41"/>
        <v/>
      </c>
    </row>
    <row r="2653" spans="8:8">
      <c r="H2653" t="str">
        <f t="shared" si="41"/>
        <v/>
      </c>
    </row>
    <row r="2654" spans="8:8">
      <c r="H2654" t="str">
        <f t="shared" si="41"/>
        <v/>
      </c>
    </row>
    <row r="2655" spans="8:8">
      <c r="H2655" t="str">
        <f t="shared" si="41"/>
        <v/>
      </c>
    </row>
    <row r="2656" spans="8:8">
      <c r="H2656" t="str">
        <f t="shared" si="41"/>
        <v/>
      </c>
    </row>
    <row r="2657" spans="8:8">
      <c r="H2657" t="str">
        <f t="shared" si="41"/>
        <v/>
      </c>
    </row>
    <row r="2658" spans="8:8">
      <c r="H2658" t="str">
        <f t="shared" si="41"/>
        <v/>
      </c>
    </row>
    <row r="2659" spans="8:8">
      <c r="H2659" t="str">
        <f t="shared" si="41"/>
        <v/>
      </c>
    </row>
    <row r="2660" spans="8:8">
      <c r="H2660" t="str">
        <f t="shared" si="41"/>
        <v/>
      </c>
    </row>
    <row r="2661" spans="8:8">
      <c r="H2661" t="str">
        <f t="shared" si="41"/>
        <v/>
      </c>
    </row>
    <row r="2662" spans="8:8">
      <c r="H2662" t="str">
        <f t="shared" si="41"/>
        <v/>
      </c>
    </row>
    <row r="2663" spans="8:8">
      <c r="H2663" t="str">
        <f t="shared" si="41"/>
        <v/>
      </c>
    </row>
    <row r="2664" spans="8:8">
      <c r="H2664" t="str">
        <f t="shared" si="41"/>
        <v/>
      </c>
    </row>
    <row r="2665" spans="8:8">
      <c r="H2665" t="str">
        <f t="shared" si="41"/>
        <v/>
      </c>
    </row>
    <row r="2666" spans="8:8">
      <c r="H2666" t="str">
        <f t="shared" si="41"/>
        <v/>
      </c>
    </row>
    <row r="2667" spans="8:8">
      <c r="H2667" t="str">
        <f t="shared" si="41"/>
        <v/>
      </c>
    </row>
    <row r="2668" spans="8:8">
      <c r="H2668" t="str">
        <f t="shared" si="41"/>
        <v/>
      </c>
    </row>
    <row r="2669" spans="8:8">
      <c r="H2669" t="str">
        <f t="shared" si="41"/>
        <v/>
      </c>
    </row>
    <row r="2670" spans="8:8">
      <c r="H2670" t="str">
        <f t="shared" si="41"/>
        <v/>
      </c>
    </row>
    <row r="2671" spans="8:8">
      <c r="H2671" t="str">
        <f t="shared" si="41"/>
        <v/>
      </c>
    </row>
    <row r="2672" spans="8:8">
      <c r="H2672" t="str">
        <f t="shared" si="41"/>
        <v/>
      </c>
    </row>
    <row r="2673" spans="8:8">
      <c r="H2673" t="str">
        <f t="shared" si="41"/>
        <v/>
      </c>
    </row>
    <row r="2674" spans="8:8">
      <c r="H2674" t="str">
        <f t="shared" si="41"/>
        <v/>
      </c>
    </row>
    <row r="2675" spans="8:8">
      <c r="H2675" t="str">
        <f t="shared" si="41"/>
        <v/>
      </c>
    </row>
    <row r="2676" spans="8:8">
      <c r="H2676" t="str">
        <f t="shared" si="41"/>
        <v/>
      </c>
    </row>
    <row r="2677" spans="8:8">
      <c r="H2677" t="str">
        <f t="shared" si="41"/>
        <v/>
      </c>
    </row>
    <row r="2678" spans="8:8">
      <c r="H2678" t="str">
        <f t="shared" si="41"/>
        <v/>
      </c>
    </row>
    <row r="2679" spans="8:8">
      <c r="H2679" t="str">
        <f t="shared" si="41"/>
        <v/>
      </c>
    </row>
    <row r="2680" spans="8:8">
      <c r="H2680" t="str">
        <f t="shared" si="41"/>
        <v/>
      </c>
    </row>
    <row r="2681" spans="8:8">
      <c r="H2681" t="str">
        <f t="shared" si="41"/>
        <v/>
      </c>
    </row>
    <row r="2682" spans="8:8">
      <c r="H2682" t="str">
        <f t="shared" si="41"/>
        <v/>
      </c>
    </row>
    <row r="2683" spans="8:8">
      <c r="H2683" t="str">
        <f t="shared" si="41"/>
        <v/>
      </c>
    </row>
    <row r="2684" spans="8:8">
      <c r="H2684" t="str">
        <f t="shared" si="41"/>
        <v/>
      </c>
    </row>
    <row r="2685" spans="8:8">
      <c r="H2685" t="str">
        <f t="shared" si="41"/>
        <v/>
      </c>
    </row>
    <row r="2686" spans="8:8">
      <c r="H2686" t="str">
        <f t="shared" si="41"/>
        <v/>
      </c>
    </row>
    <row r="2687" spans="8:8">
      <c r="H2687" t="str">
        <f t="shared" si="41"/>
        <v/>
      </c>
    </row>
    <row r="2688" spans="8:8">
      <c r="H2688" t="str">
        <f t="shared" si="41"/>
        <v/>
      </c>
    </row>
    <row r="2689" spans="8:8">
      <c r="H2689" t="str">
        <f t="shared" si="41"/>
        <v/>
      </c>
    </row>
    <row r="2690" spans="8:8">
      <c r="H2690" t="str">
        <f t="shared" si="41"/>
        <v/>
      </c>
    </row>
    <row r="2691" spans="8:8">
      <c r="H2691" t="str">
        <f t="shared" ref="H2691:H2754" si="42">IFERROR(IF(DATEDIF(F2691,G2691,"m")=0,"",DATEDIF(F2691,G2691,"m"))+1,"")</f>
        <v/>
      </c>
    </row>
    <row r="2692" spans="8:8">
      <c r="H2692" t="str">
        <f t="shared" si="42"/>
        <v/>
      </c>
    </row>
    <row r="2693" spans="8:8">
      <c r="H2693" t="str">
        <f t="shared" si="42"/>
        <v/>
      </c>
    </row>
    <row r="2694" spans="8:8">
      <c r="H2694" t="str">
        <f t="shared" si="42"/>
        <v/>
      </c>
    </row>
    <row r="2695" spans="8:8">
      <c r="H2695" t="str">
        <f t="shared" si="42"/>
        <v/>
      </c>
    </row>
    <row r="2696" spans="8:8">
      <c r="H2696" t="str">
        <f t="shared" si="42"/>
        <v/>
      </c>
    </row>
    <row r="2697" spans="8:8">
      <c r="H2697" t="str">
        <f t="shared" si="42"/>
        <v/>
      </c>
    </row>
    <row r="2698" spans="8:8">
      <c r="H2698" t="str">
        <f t="shared" si="42"/>
        <v/>
      </c>
    </row>
    <row r="2699" spans="8:8">
      <c r="H2699" t="str">
        <f t="shared" si="42"/>
        <v/>
      </c>
    </row>
    <row r="2700" spans="8:8">
      <c r="H2700" t="str">
        <f t="shared" si="42"/>
        <v/>
      </c>
    </row>
    <row r="2701" spans="8:8">
      <c r="H2701" t="str">
        <f t="shared" si="42"/>
        <v/>
      </c>
    </row>
    <row r="2702" spans="8:8">
      <c r="H2702" t="str">
        <f t="shared" si="42"/>
        <v/>
      </c>
    </row>
    <row r="2703" spans="8:8">
      <c r="H2703" t="str">
        <f t="shared" si="42"/>
        <v/>
      </c>
    </row>
    <row r="2704" spans="8:8">
      <c r="H2704" t="str">
        <f t="shared" si="42"/>
        <v/>
      </c>
    </row>
    <row r="2705" spans="8:8">
      <c r="H2705" t="str">
        <f t="shared" si="42"/>
        <v/>
      </c>
    </row>
    <row r="2706" spans="8:8">
      <c r="H2706" t="str">
        <f t="shared" si="42"/>
        <v/>
      </c>
    </row>
    <row r="2707" spans="8:8">
      <c r="H2707" t="str">
        <f t="shared" si="42"/>
        <v/>
      </c>
    </row>
    <row r="2708" spans="8:8">
      <c r="H2708" t="str">
        <f t="shared" si="42"/>
        <v/>
      </c>
    </row>
    <row r="2709" spans="8:8">
      <c r="H2709" t="str">
        <f t="shared" si="42"/>
        <v/>
      </c>
    </row>
    <row r="2710" spans="8:8">
      <c r="H2710" t="str">
        <f t="shared" si="42"/>
        <v/>
      </c>
    </row>
    <row r="2711" spans="8:8">
      <c r="H2711" t="str">
        <f t="shared" si="42"/>
        <v/>
      </c>
    </row>
    <row r="2712" spans="8:8">
      <c r="H2712" t="str">
        <f t="shared" si="42"/>
        <v/>
      </c>
    </row>
    <row r="2713" spans="8:8">
      <c r="H2713" t="str">
        <f t="shared" si="42"/>
        <v/>
      </c>
    </row>
    <row r="2714" spans="8:8">
      <c r="H2714" t="str">
        <f t="shared" si="42"/>
        <v/>
      </c>
    </row>
    <row r="2715" spans="8:8">
      <c r="H2715" t="str">
        <f t="shared" si="42"/>
        <v/>
      </c>
    </row>
    <row r="2716" spans="8:8">
      <c r="H2716" t="str">
        <f t="shared" si="42"/>
        <v/>
      </c>
    </row>
    <row r="2717" spans="8:8">
      <c r="H2717" t="str">
        <f t="shared" si="42"/>
        <v/>
      </c>
    </row>
    <row r="2718" spans="8:8">
      <c r="H2718" t="str">
        <f t="shared" si="42"/>
        <v/>
      </c>
    </row>
    <row r="2719" spans="8:8">
      <c r="H2719" t="str">
        <f t="shared" si="42"/>
        <v/>
      </c>
    </row>
    <row r="2720" spans="8:8">
      <c r="H2720" t="str">
        <f t="shared" si="42"/>
        <v/>
      </c>
    </row>
    <row r="2721" spans="8:8">
      <c r="H2721" t="str">
        <f t="shared" si="42"/>
        <v/>
      </c>
    </row>
    <row r="2722" spans="8:8">
      <c r="H2722" t="str">
        <f t="shared" si="42"/>
        <v/>
      </c>
    </row>
    <row r="2723" spans="8:8">
      <c r="H2723" t="str">
        <f t="shared" si="42"/>
        <v/>
      </c>
    </row>
    <row r="2724" spans="8:8">
      <c r="H2724" t="str">
        <f t="shared" si="42"/>
        <v/>
      </c>
    </row>
    <row r="2725" spans="8:8">
      <c r="H2725" t="str">
        <f t="shared" si="42"/>
        <v/>
      </c>
    </row>
    <row r="2726" spans="8:8">
      <c r="H2726" t="str">
        <f t="shared" si="42"/>
        <v/>
      </c>
    </row>
    <row r="2727" spans="8:8">
      <c r="H2727" t="str">
        <f t="shared" si="42"/>
        <v/>
      </c>
    </row>
    <row r="2728" spans="8:8">
      <c r="H2728" t="str">
        <f t="shared" si="42"/>
        <v/>
      </c>
    </row>
    <row r="2729" spans="8:8">
      <c r="H2729" t="str">
        <f t="shared" si="42"/>
        <v/>
      </c>
    </row>
    <row r="2730" spans="8:8">
      <c r="H2730" t="str">
        <f t="shared" si="42"/>
        <v/>
      </c>
    </row>
    <row r="2731" spans="8:8">
      <c r="H2731" t="str">
        <f t="shared" si="42"/>
        <v/>
      </c>
    </row>
    <row r="2732" spans="8:8">
      <c r="H2732" t="str">
        <f t="shared" si="42"/>
        <v/>
      </c>
    </row>
    <row r="2733" spans="8:8">
      <c r="H2733" t="str">
        <f t="shared" si="42"/>
        <v/>
      </c>
    </row>
    <row r="2734" spans="8:8">
      <c r="H2734" t="str">
        <f t="shared" si="42"/>
        <v/>
      </c>
    </row>
    <row r="2735" spans="8:8">
      <c r="H2735" t="str">
        <f t="shared" si="42"/>
        <v/>
      </c>
    </row>
    <row r="2736" spans="8:8">
      <c r="H2736" t="str">
        <f t="shared" si="42"/>
        <v/>
      </c>
    </row>
    <row r="2737" spans="8:8">
      <c r="H2737" t="str">
        <f t="shared" si="42"/>
        <v/>
      </c>
    </row>
    <row r="2738" spans="8:8">
      <c r="H2738" t="str">
        <f t="shared" si="42"/>
        <v/>
      </c>
    </row>
    <row r="2739" spans="8:8">
      <c r="H2739" t="str">
        <f t="shared" si="42"/>
        <v/>
      </c>
    </row>
    <row r="2740" spans="8:8">
      <c r="H2740" t="str">
        <f t="shared" si="42"/>
        <v/>
      </c>
    </row>
    <row r="2741" spans="8:8">
      <c r="H2741" t="str">
        <f t="shared" si="42"/>
        <v/>
      </c>
    </row>
    <row r="2742" spans="8:8">
      <c r="H2742" t="str">
        <f t="shared" si="42"/>
        <v/>
      </c>
    </row>
    <row r="2743" spans="8:8">
      <c r="H2743" t="str">
        <f t="shared" si="42"/>
        <v/>
      </c>
    </row>
    <row r="2744" spans="8:8">
      <c r="H2744" t="str">
        <f t="shared" si="42"/>
        <v/>
      </c>
    </row>
    <row r="2745" spans="8:8">
      <c r="H2745" t="str">
        <f t="shared" si="42"/>
        <v/>
      </c>
    </row>
    <row r="2746" spans="8:8">
      <c r="H2746" t="str">
        <f t="shared" si="42"/>
        <v/>
      </c>
    </row>
    <row r="2747" spans="8:8">
      <c r="H2747" t="str">
        <f t="shared" si="42"/>
        <v/>
      </c>
    </row>
    <row r="2748" spans="8:8">
      <c r="H2748" t="str">
        <f t="shared" si="42"/>
        <v/>
      </c>
    </row>
    <row r="2749" spans="8:8">
      <c r="H2749" t="str">
        <f t="shared" si="42"/>
        <v/>
      </c>
    </row>
    <row r="2750" spans="8:8">
      <c r="H2750" t="str">
        <f t="shared" si="42"/>
        <v/>
      </c>
    </row>
    <row r="2751" spans="8:8">
      <c r="H2751" t="str">
        <f t="shared" si="42"/>
        <v/>
      </c>
    </row>
    <row r="2752" spans="8:8">
      <c r="H2752" t="str">
        <f t="shared" si="42"/>
        <v/>
      </c>
    </row>
    <row r="2753" spans="8:8">
      <c r="H2753" t="str">
        <f t="shared" si="42"/>
        <v/>
      </c>
    </row>
    <row r="2754" spans="8:8">
      <c r="H2754" t="str">
        <f t="shared" si="42"/>
        <v/>
      </c>
    </row>
    <row r="2755" spans="8:8">
      <c r="H2755" t="str">
        <f t="shared" ref="H2755:H2818" si="43">IFERROR(IF(DATEDIF(F2755,G2755,"m")=0,"",DATEDIF(F2755,G2755,"m"))+1,"")</f>
        <v/>
      </c>
    </row>
    <row r="2756" spans="8:8">
      <c r="H2756" t="str">
        <f t="shared" si="43"/>
        <v/>
      </c>
    </row>
    <row r="2757" spans="8:8">
      <c r="H2757" t="str">
        <f t="shared" si="43"/>
        <v/>
      </c>
    </row>
    <row r="2758" spans="8:8">
      <c r="H2758" t="str">
        <f t="shared" si="43"/>
        <v/>
      </c>
    </row>
    <row r="2759" spans="8:8">
      <c r="H2759" t="str">
        <f t="shared" si="43"/>
        <v/>
      </c>
    </row>
    <row r="2760" spans="8:8">
      <c r="H2760" t="str">
        <f t="shared" si="43"/>
        <v/>
      </c>
    </row>
    <row r="2761" spans="8:8">
      <c r="H2761" t="str">
        <f t="shared" si="43"/>
        <v/>
      </c>
    </row>
    <row r="2762" spans="8:8">
      <c r="H2762" t="str">
        <f t="shared" si="43"/>
        <v/>
      </c>
    </row>
    <row r="2763" spans="8:8">
      <c r="H2763" t="str">
        <f t="shared" si="43"/>
        <v/>
      </c>
    </row>
    <row r="2764" spans="8:8">
      <c r="H2764" t="str">
        <f t="shared" si="43"/>
        <v/>
      </c>
    </row>
    <row r="2765" spans="8:8">
      <c r="H2765" t="str">
        <f t="shared" si="43"/>
        <v/>
      </c>
    </row>
    <row r="2766" spans="8:8">
      <c r="H2766" t="str">
        <f t="shared" si="43"/>
        <v/>
      </c>
    </row>
    <row r="2767" spans="8:8">
      <c r="H2767" t="str">
        <f t="shared" si="43"/>
        <v/>
      </c>
    </row>
    <row r="2768" spans="8:8">
      <c r="H2768" t="str">
        <f t="shared" si="43"/>
        <v/>
      </c>
    </row>
    <row r="2769" spans="8:8">
      <c r="H2769" t="str">
        <f t="shared" si="43"/>
        <v/>
      </c>
    </row>
    <row r="2770" spans="8:8">
      <c r="H2770" t="str">
        <f t="shared" si="43"/>
        <v/>
      </c>
    </row>
    <row r="2771" spans="8:8">
      <c r="H2771" t="str">
        <f t="shared" si="43"/>
        <v/>
      </c>
    </row>
    <row r="2772" spans="8:8">
      <c r="H2772" t="str">
        <f t="shared" si="43"/>
        <v/>
      </c>
    </row>
    <row r="2773" spans="8:8">
      <c r="H2773" t="str">
        <f t="shared" si="43"/>
        <v/>
      </c>
    </row>
    <row r="2774" spans="8:8">
      <c r="H2774" t="str">
        <f t="shared" si="43"/>
        <v/>
      </c>
    </row>
    <row r="2775" spans="8:8">
      <c r="H2775" t="str">
        <f t="shared" si="43"/>
        <v/>
      </c>
    </row>
    <row r="2776" spans="8:8">
      <c r="H2776" t="str">
        <f t="shared" si="43"/>
        <v/>
      </c>
    </row>
    <row r="2777" spans="8:8">
      <c r="H2777" t="str">
        <f t="shared" si="43"/>
        <v/>
      </c>
    </row>
    <row r="2778" spans="8:8">
      <c r="H2778" t="str">
        <f t="shared" si="43"/>
        <v/>
      </c>
    </row>
    <row r="2779" spans="8:8">
      <c r="H2779" t="str">
        <f t="shared" si="43"/>
        <v/>
      </c>
    </row>
    <row r="2780" spans="8:8">
      <c r="H2780" t="str">
        <f t="shared" si="43"/>
        <v/>
      </c>
    </row>
    <row r="2781" spans="8:8">
      <c r="H2781" t="str">
        <f t="shared" si="43"/>
        <v/>
      </c>
    </row>
    <row r="2782" spans="8:8">
      <c r="H2782" t="str">
        <f t="shared" si="43"/>
        <v/>
      </c>
    </row>
    <row r="2783" spans="8:8">
      <c r="H2783" t="str">
        <f t="shared" si="43"/>
        <v/>
      </c>
    </row>
    <row r="2784" spans="8:8">
      <c r="H2784" t="str">
        <f t="shared" si="43"/>
        <v/>
      </c>
    </row>
    <row r="2785" spans="8:8">
      <c r="H2785" t="str">
        <f t="shared" si="43"/>
        <v/>
      </c>
    </row>
    <row r="2786" spans="8:8">
      <c r="H2786" t="str">
        <f t="shared" si="43"/>
        <v/>
      </c>
    </row>
    <row r="2787" spans="8:8">
      <c r="H2787" t="str">
        <f t="shared" si="43"/>
        <v/>
      </c>
    </row>
    <row r="2788" spans="8:8">
      <c r="H2788" t="str">
        <f t="shared" si="43"/>
        <v/>
      </c>
    </row>
    <row r="2789" spans="8:8">
      <c r="H2789" t="str">
        <f t="shared" si="43"/>
        <v/>
      </c>
    </row>
    <row r="2790" spans="8:8">
      <c r="H2790" t="str">
        <f t="shared" si="43"/>
        <v/>
      </c>
    </row>
    <row r="2791" spans="8:8">
      <c r="H2791" t="str">
        <f t="shared" si="43"/>
        <v/>
      </c>
    </row>
    <row r="2792" spans="8:8">
      <c r="H2792" t="str">
        <f t="shared" si="43"/>
        <v/>
      </c>
    </row>
    <row r="2793" spans="8:8">
      <c r="H2793" t="str">
        <f t="shared" si="43"/>
        <v/>
      </c>
    </row>
    <row r="2794" spans="8:8">
      <c r="H2794" t="str">
        <f t="shared" si="43"/>
        <v/>
      </c>
    </row>
    <row r="2795" spans="8:8">
      <c r="H2795" t="str">
        <f t="shared" si="43"/>
        <v/>
      </c>
    </row>
    <row r="2796" spans="8:8">
      <c r="H2796" t="str">
        <f t="shared" si="43"/>
        <v/>
      </c>
    </row>
    <row r="2797" spans="8:8">
      <c r="H2797" t="str">
        <f t="shared" si="43"/>
        <v/>
      </c>
    </row>
    <row r="2798" spans="8:8">
      <c r="H2798" t="str">
        <f t="shared" si="43"/>
        <v/>
      </c>
    </row>
    <row r="2799" spans="8:8">
      <c r="H2799" t="str">
        <f t="shared" si="43"/>
        <v/>
      </c>
    </row>
    <row r="2800" spans="8:8">
      <c r="H2800" t="str">
        <f t="shared" si="43"/>
        <v/>
      </c>
    </row>
    <row r="2801" spans="8:8">
      <c r="H2801" t="str">
        <f t="shared" si="43"/>
        <v/>
      </c>
    </row>
    <row r="2802" spans="8:8">
      <c r="H2802" t="str">
        <f t="shared" si="43"/>
        <v/>
      </c>
    </row>
    <row r="2803" spans="8:8">
      <c r="H2803" t="str">
        <f t="shared" si="43"/>
        <v/>
      </c>
    </row>
    <row r="2804" spans="8:8">
      <c r="H2804" t="str">
        <f t="shared" si="43"/>
        <v/>
      </c>
    </row>
    <row r="2805" spans="8:8">
      <c r="H2805" t="str">
        <f t="shared" si="43"/>
        <v/>
      </c>
    </row>
    <row r="2806" spans="8:8">
      <c r="H2806" t="str">
        <f t="shared" si="43"/>
        <v/>
      </c>
    </row>
    <row r="2807" spans="8:8">
      <c r="H2807" t="str">
        <f t="shared" si="43"/>
        <v/>
      </c>
    </row>
    <row r="2808" spans="8:8">
      <c r="H2808" t="str">
        <f t="shared" si="43"/>
        <v/>
      </c>
    </row>
    <row r="2809" spans="8:8">
      <c r="H2809" t="str">
        <f t="shared" si="43"/>
        <v/>
      </c>
    </row>
    <row r="2810" spans="8:8">
      <c r="H2810" t="str">
        <f t="shared" si="43"/>
        <v/>
      </c>
    </row>
    <row r="2811" spans="8:8">
      <c r="H2811" t="str">
        <f t="shared" si="43"/>
        <v/>
      </c>
    </row>
    <row r="2812" spans="8:8">
      <c r="H2812" t="str">
        <f t="shared" si="43"/>
        <v/>
      </c>
    </row>
    <row r="2813" spans="8:8">
      <c r="H2813" t="str">
        <f t="shared" si="43"/>
        <v/>
      </c>
    </row>
    <row r="2814" spans="8:8">
      <c r="H2814" t="str">
        <f t="shared" si="43"/>
        <v/>
      </c>
    </row>
    <row r="2815" spans="8:8">
      <c r="H2815" t="str">
        <f t="shared" si="43"/>
        <v/>
      </c>
    </row>
    <row r="2816" spans="8:8">
      <c r="H2816" t="str">
        <f t="shared" si="43"/>
        <v/>
      </c>
    </row>
    <row r="2817" spans="8:8">
      <c r="H2817" t="str">
        <f t="shared" si="43"/>
        <v/>
      </c>
    </row>
    <row r="2818" spans="8:8">
      <c r="H2818" t="str">
        <f t="shared" si="43"/>
        <v/>
      </c>
    </row>
    <row r="2819" spans="8:8">
      <c r="H2819" t="str">
        <f t="shared" ref="H2819:H2882" si="44">IFERROR(IF(DATEDIF(F2819,G2819,"m")=0,"",DATEDIF(F2819,G2819,"m"))+1,"")</f>
        <v/>
      </c>
    </row>
    <row r="2820" spans="8:8">
      <c r="H2820" t="str">
        <f t="shared" si="44"/>
        <v/>
      </c>
    </row>
    <row r="2821" spans="8:8">
      <c r="H2821" t="str">
        <f t="shared" si="44"/>
        <v/>
      </c>
    </row>
    <row r="2822" spans="8:8">
      <c r="H2822" t="str">
        <f t="shared" si="44"/>
        <v/>
      </c>
    </row>
    <row r="2823" spans="8:8">
      <c r="H2823" t="str">
        <f t="shared" si="44"/>
        <v/>
      </c>
    </row>
    <row r="2824" spans="8:8">
      <c r="H2824" t="str">
        <f t="shared" si="44"/>
        <v/>
      </c>
    </row>
    <row r="2825" spans="8:8">
      <c r="H2825" t="str">
        <f t="shared" si="44"/>
        <v/>
      </c>
    </row>
    <row r="2826" spans="8:8">
      <c r="H2826" t="str">
        <f t="shared" si="44"/>
        <v/>
      </c>
    </row>
    <row r="2827" spans="8:8">
      <c r="H2827" t="str">
        <f t="shared" si="44"/>
        <v/>
      </c>
    </row>
    <row r="2828" spans="8:8">
      <c r="H2828" t="str">
        <f t="shared" si="44"/>
        <v/>
      </c>
    </row>
    <row r="2829" spans="8:8">
      <c r="H2829" t="str">
        <f t="shared" si="44"/>
        <v/>
      </c>
    </row>
    <row r="2830" spans="8:8">
      <c r="H2830" t="str">
        <f t="shared" si="44"/>
        <v/>
      </c>
    </row>
    <row r="2831" spans="8:8">
      <c r="H2831" t="str">
        <f t="shared" si="44"/>
        <v/>
      </c>
    </row>
    <row r="2832" spans="8:8">
      <c r="H2832" t="str">
        <f t="shared" si="44"/>
        <v/>
      </c>
    </row>
    <row r="2833" spans="8:8">
      <c r="H2833" t="str">
        <f t="shared" si="44"/>
        <v/>
      </c>
    </row>
    <row r="2834" spans="8:8">
      <c r="H2834" t="str">
        <f t="shared" si="44"/>
        <v/>
      </c>
    </row>
    <row r="2835" spans="8:8">
      <c r="H2835" t="str">
        <f t="shared" si="44"/>
        <v/>
      </c>
    </row>
    <row r="2836" spans="8:8">
      <c r="H2836" t="str">
        <f t="shared" si="44"/>
        <v/>
      </c>
    </row>
    <row r="2837" spans="8:8">
      <c r="H2837" t="str">
        <f t="shared" si="44"/>
        <v/>
      </c>
    </row>
    <row r="2838" spans="8:8">
      <c r="H2838" t="str">
        <f t="shared" si="44"/>
        <v/>
      </c>
    </row>
    <row r="2839" spans="8:8">
      <c r="H2839" t="str">
        <f t="shared" si="44"/>
        <v/>
      </c>
    </row>
    <row r="2840" spans="8:8">
      <c r="H2840" t="str">
        <f t="shared" si="44"/>
        <v/>
      </c>
    </row>
    <row r="2841" spans="8:8">
      <c r="H2841" t="str">
        <f t="shared" si="44"/>
        <v/>
      </c>
    </row>
    <row r="2842" spans="8:8">
      <c r="H2842" t="str">
        <f t="shared" si="44"/>
        <v/>
      </c>
    </row>
    <row r="2843" spans="8:8">
      <c r="H2843" t="str">
        <f t="shared" si="44"/>
        <v/>
      </c>
    </row>
    <row r="2844" spans="8:8">
      <c r="H2844" t="str">
        <f t="shared" si="44"/>
        <v/>
      </c>
    </row>
    <row r="2845" spans="8:8">
      <c r="H2845" t="str">
        <f t="shared" si="44"/>
        <v/>
      </c>
    </row>
    <row r="2846" spans="8:8">
      <c r="H2846" t="str">
        <f t="shared" si="44"/>
        <v/>
      </c>
    </row>
    <row r="2847" spans="8:8">
      <c r="H2847" t="str">
        <f t="shared" si="44"/>
        <v/>
      </c>
    </row>
    <row r="2848" spans="8:8">
      <c r="H2848" t="str">
        <f t="shared" si="44"/>
        <v/>
      </c>
    </row>
    <row r="2849" spans="8:8">
      <c r="H2849" t="str">
        <f t="shared" si="44"/>
        <v/>
      </c>
    </row>
    <row r="2850" spans="8:8">
      <c r="H2850" t="str">
        <f t="shared" si="44"/>
        <v/>
      </c>
    </row>
    <row r="2851" spans="8:8">
      <c r="H2851" t="str">
        <f t="shared" si="44"/>
        <v/>
      </c>
    </row>
    <row r="2852" spans="8:8">
      <c r="H2852" t="str">
        <f t="shared" si="44"/>
        <v/>
      </c>
    </row>
    <row r="2853" spans="8:8">
      <c r="H2853" t="str">
        <f t="shared" si="44"/>
        <v/>
      </c>
    </row>
    <row r="2854" spans="8:8">
      <c r="H2854" t="str">
        <f t="shared" si="44"/>
        <v/>
      </c>
    </row>
    <row r="2855" spans="8:8">
      <c r="H2855" t="str">
        <f t="shared" si="44"/>
        <v/>
      </c>
    </row>
    <row r="2856" spans="8:8">
      <c r="H2856" t="str">
        <f t="shared" si="44"/>
        <v/>
      </c>
    </row>
    <row r="2857" spans="8:8">
      <c r="H2857" t="str">
        <f t="shared" si="44"/>
        <v/>
      </c>
    </row>
    <row r="2858" spans="8:8">
      <c r="H2858" t="str">
        <f t="shared" si="44"/>
        <v/>
      </c>
    </row>
    <row r="2859" spans="8:8">
      <c r="H2859" t="str">
        <f t="shared" si="44"/>
        <v/>
      </c>
    </row>
    <row r="2860" spans="8:8">
      <c r="H2860" t="str">
        <f t="shared" si="44"/>
        <v/>
      </c>
    </row>
    <row r="2861" spans="8:8">
      <c r="H2861" t="str">
        <f t="shared" si="44"/>
        <v/>
      </c>
    </row>
    <row r="2862" spans="8:8">
      <c r="H2862" t="str">
        <f t="shared" si="44"/>
        <v/>
      </c>
    </row>
    <row r="2863" spans="8:8">
      <c r="H2863" t="str">
        <f t="shared" si="44"/>
        <v/>
      </c>
    </row>
    <row r="2864" spans="8:8">
      <c r="H2864" t="str">
        <f t="shared" si="44"/>
        <v/>
      </c>
    </row>
    <row r="2865" spans="8:8">
      <c r="H2865" t="str">
        <f t="shared" si="44"/>
        <v/>
      </c>
    </row>
    <row r="2866" spans="8:8">
      <c r="H2866" t="str">
        <f t="shared" si="44"/>
        <v/>
      </c>
    </row>
    <row r="2867" spans="8:8">
      <c r="H2867" t="str">
        <f t="shared" si="44"/>
        <v/>
      </c>
    </row>
    <row r="2868" spans="8:8">
      <c r="H2868" t="str">
        <f t="shared" si="44"/>
        <v/>
      </c>
    </row>
    <row r="2869" spans="8:8">
      <c r="H2869" t="str">
        <f t="shared" si="44"/>
        <v/>
      </c>
    </row>
    <row r="2870" spans="8:8">
      <c r="H2870" t="str">
        <f t="shared" si="44"/>
        <v/>
      </c>
    </row>
    <row r="2871" spans="8:8">
      <c r="H2871" t="str">
        <f t="shared" si="44"/>
        <v/>
      </c>
    </row>
    <row r="2872" spans="8:8">
      <c r="H2872" t="str">
        <f t="shared" si="44"/>
        <v/>
      </c>
    </row>
    <row r="2873" spans="8:8">
      <c r="H2873" t="str">
        <f t="shared" si="44"/>
        <v/>
      </c>
    </row>
    <row r="2874" spans="8:8">
      <c r="H2874" t="str">
        <f t="shared" si="44"/>
        <v/>
      </c>
    </row>
    <row r="2875" spans="8:8">
      <c r="H2875" t="str">
        <f t="shared" si="44"/>
        <v/>
      </c>
    </row>
    <row r="2876" spans="8:8">
      <c r="H2876" t="str">
        <f t="shared" si="44"/>
        <v/>
      </c>
    </row>
    <row r="2877" spans="8:8">
      <c r="H2877" t="str">
        <f t="shared" si="44"/>
        <v/>
      </c>
    </row>
    <row r="2878" spans="8:8">
      <c r="H2878" t="str">
        <f t="shared" si="44"/>
        <v/>
      </c>
    </row>
    <row r="2879" spans="8:8">
      <c r="H2879" t="str">
        <f t="shared" si="44"/>
        <v/>
      </c>
    </row>
    <row r="2880" spans="8:8">
      <c r="H2880" t="str">
        <f t="shared" si="44"/>
        <v/>
      </c>
    </row>
    <row r="2881" spans="8:8">
      <c r="H2881" t="str">
        <f t="shared" si="44"/>
        <v/>
      </c>
    </row>
    <row r="2882" spans="8:8">
      <c r="H2882" t="str">
        <f t="shared" si="44"/>
        <v/>
      </c>
    </row>
    <row r="2883" spans="8:8">
      <c r="H2883" t="str">
        <f t="shared" ref="H2883:H2946" si="45">IFERROR(IF(DATEDIF(F2883,G2883,"m")=0,"",DATEDIF(F2883,G2883,"m"))+1,"")</f>
        <v/>
      </c>
    </row>
    <row r="2884" spans="8:8">
      <c r="H2884" t="str">
        <f t="shared" si="45"/>
        <v/>
      </c>
    </row>
    <row r="2885" spans="8:8">
      <c r="H2885" t="str">
        <f t="shared" si="45"/>
        <v/>
      </c>
    </row>
    <row r="2886" spans="8:8">
      <c r="H2886" t="str">
        <f t="shared" si="45"/>
        <v/>
      </c>
    </row>
    <row r="2887" spans="8:8">
      <c r="H2887" t="str">
        <f t="shared" si="45"/>
        <v/>
      </c>
    </row>
    <row r="2888" spans="8:8">
      <c r="H2888" t="str">
        <f t="shared" si="45"/>
        <v/>
      </c>
    </row>
    <row r="2889" spans="8:8">
      <c r="H2889" t="str">
        <f t="shared" si="45"/>
        <v/>
      </c>
    </row>
    <row r="2890" spans="8:8">
      <c r="H2890" t="str">
        <f t="shared" si="45"/>
        <v/>
      </c>
    </row>
    <row r="2891" spans="8:8">
      <c r="H2891" t="str">
        <f t="shared" si="45"/>
        <v/>
      </c>
    </row>
    <row r="2892" spans="8:8">
      <c r="H2892" t="str">
        <f t="shared" si="45"/>
        <v/>
      </c>
    </row>
    <row r="2893" spans="8:8">
      <c r="H2893" t="str">
        <f t="shared" si="45"/>
        <v/>
      </c>
    </row>
    <row r="2894" spans="8:8">
      <c r="H2894" t="str">
        <f t="shared" si="45"/>
        <v/>
      </c>
    </row>
    <row r="2895" spans="8:8">
      <c r="H2895" t="str">
        <f t="shared" si="45"/>
        <v/>
      </c>
    </row>
    <row r="2896" spans="8:8">
      <c r="H2896" t="str">
        <f t="shared" si="45"/>
        <v/>
      </c>
    </row>
    <row r="2897" spans="8:8">
      <c r="H2897" t="str">
        <f t="shared" si="45"/>
        <v/>
      </c>
    </row>
    <row r="2898" spans="8:8">
      <c r="H2898" t="str">
        <f t="shared" si="45"/>
        <v/>
      </c>
    </row>
    <row r="2899" spans="8:8">
      <c r="H2899" t="str">
        <f t="shared" si="45"/>
        <v/>
      </c>
    </row>
    <row r="2900" spans="8:8">
      <c r="H2900" t="str">
        <f t="shared" si="45"/>
        <v/>
      </c>
    </row>
    <row r="2901" spans="8:8">
      <c r="H2901" t="str">
        <f t="shared" si="45"/>
        <v/>
      </c>
    </row>
    <row r="2902" spans="8:8">
      <c r="H2902" t="str">
        <f t="shared" si="45"/>
        <v/>
      </c>
    </row>
    <row r="2903" spans="8:8">
      <c r="H2903" t="str">
        <f t="shared" si="45"/>
        <v/>
      </c>
    </row>
    <row r="2904" spans="8:8">
      <c r="H2904" t="str">
        <f t="shared" si="45"/>
        <v/>
      </c>
    </row>
    <row r="2905" spans="8:8">
      <c r="H2905" t="str">
        <f t="shared" si="45"/>
        <v/>
      </c>
    </row>
    <row r="2906" spans="8:8">
      <c r="H2906" t="str">
        <f t="shared" si="45"/>
        <v/>
      </c>
    </row>
    <row r="2907" spans="8:8">
      <c r="H2907" t="str">
        <f t="shared" si="45"/>
        <v/>
      </c>
    </row>
    <row r="2908" spans="8:8">
      <c r="H2908" t="str">
        <f t="shared" si="45"/>
        <v/>
      </c>
    </row>
    <row r="2909" spans="8:8">
      <c r="H2909" t="str">
        <f t="shared" si="45"/>
        <v/>
      </c>
    </row>
    <row r="2910" spans="8:8">
      <c r="H2910" t="str">
        <f t="shared" si="45"/>
        <v/>
      </c>
    </row>
    <row r="2911" spans="8:8">
      <c r="H2911" t="str">
        <f t="shared" si="45"/>
        <v/>
      </c>
    </row>
    <row r="2912" spans="8:8">
      <c r="H2912" t="str">
        <f t="shared" si="45"/>
        <v/>
      </c>
    </row>
    <row r="2913" spans="8:8">
      <c r="H2913" t="str">
        <f t="shared" si="45"/>
        <v/>
      </c>
    </row>
    <row r="2914" spans="8:8">
      <c r="H2914" t="str">
        <f t="shared" si="45"/>
        <v/>
      </c>
    </row>
    <row r="2915" spans="8:8">
      <c r="H2915" t="str">
        <f t="shared" si="45"/>
        <v/>
      </c>
    </row>
    <row r="2916" spans="8:8">
      <c r="H2916" t="str">
        <f t="shared" si="45"/>
        <v/>
      </c>
    </row>
    <row r="2917" spans="8:8">
      <c r="H2917" t="str">
        <f t="shared" si="45"/>
        <v/>
      </c>
    </row>
    <row r="2918" spans="8:8">
      <c r="H2918" t="str">
        <f t="shared" si="45"/>
        <v/>
      </c>
    </row>
    <row r="2919" spans="8:8">
      <c r="H2919" t="str">
        <f t="shared" si="45"/>
        <v/>
      </c>
    </row>
    <row r="2920" spans="8:8">
      <c r="H2920" t="str">
        <f t="shared" si="45"/>
        <v/>
      </c>
    </row>
    <row r="2921" spans="8:8">
      <c r="H2921" t="str">
        <f t="shared" si="45"/>
        <v/>
      </c>
    </row>
    <row r="2922" spans="8:8">
      <c r="H2922" t="str">
        <f t="shared" si="45"/>
        <v/>
      </c>
    </row>
    <row r="2923" spans="8:8">
      <c r="H2923" t="str">
        <f t="shared" si="45"/>
        <v/>
      </c>
    </row>
    <row r="2924" spans="8:8">
      <c r="H2924" t="str">
        <f t="shared" si="45"/>
        <v/>
      </c>
    </row>
    <row r="2925" spans="8:8">
      <c r="H2925" t="str">
        <f t="shared" si="45"/>
        <v/>
      </c>
    </row>
    <row r="2926" spans="8:8">
      <c r="H2926" t="str">
        <f t="shared" si="45"/>
        <v/>
      </c>
    </row>
    <row r="2927" spans="8:8">
      <c r="H2927" t="str">
        <f t="shared" si="45"/>
        <v/>
      </c>
    </row>
    <row r="2928" spans="8:8">
      <c r="H2928" t="str">
        <f t="shared" si="45"/>
        <v/>
      </c>
    </row>
    <row r="2929" spans="8:8">
      <c r="H2929" t="str">
        <f t="shared" si="45"/>
        <v/>
      </c>
    </row>
    <row r="2930" spans="8:8">
      <c r="H2930" t="str">
        <f t="shared" si="45"/>
        <v/>
      </c>
    </row>
    <row r="2931" spans="8:8">
      <c r="H2931" t="str">
        <f t="shared" si="45"/>
        <v/>
      </c>
    </row>
    <row r="2932" spans="8:8">
      <c r="H2932" t="str">
        <f t="shared" si="45"/>
        <v/>
      </c>
    </row>
    <row r="2933" spans="8:8">
      <c r="H2933" t="str">
        <f t="shared" si="45"/>
        <v/>
      </c>
    </row>
    <row r="2934" spans="8:8">
      <c r="H2934" t="str">
        <f t="shared" si="45"/>
        <v/>
      </c>
    </row>
    <row r="2935" spans="8:8">
      <c r="H2935" t="str">
        <f t="shared" si="45"/>
        <v/>
      </c>
    </row>
    <row r="2936" spans="8:8">
      <c r="H2936" t="str">
        <f t="shared" si="45"/>
        <v/>
      </c>
    </row>
    <row r="2937" spans="8:8">
      <c r="H2937" t="str">
        <f t="shared" si="45"/>
        <v/>
      </c>
    </row>
    <row r="2938" spans="8:8">
      <c r="H2938" t="str">
        <f t="shared" si="45"/>
        <v/>
      </c>
    </row>
    <row r="2939" spans="8:8">
      <c r="H2939" t="str">
        <f t="shared" si="45"/>
        <v/>
      </c>
    </row>
    <row r="2940" spans="8:8">
      <c r="H2940" t="str">
        <f t="shared" si="45"/>
        <v/>
      </c>
    </row>
    <row r="2941" spans="8:8">
      <c r="H2941" t="str">
        <f t="shared" si="45"/>
        <v/>
      </c>
    </row>
    <row r="2942" spans="8:8">
      <c r="H2942" t="str">
        <f t="shared" si="45"/>
        <v/>
      </c>
    </row>
    <row r="2943" spans="8:8">
      <c r="H2943" t="str">
        <f t="shared" si="45"/>
        <v/>
      </c>
    </row>
    <row r="2944" spans="8:8">
      <c r="H2944" t="str">
        <f t="shared" si="45"/>
        <v/>
      </c>
    </row>
    <row r="2945" spans="8:8">
      <c r="H2945" t="str">
        <f t="shared" si="45"/>
        <v/>
      </c>
    </row>
    <row r="2946" spans="8:8">
      <c r="H2946" t="str">
        <f t="shared" si="45"/>
        <v/>
      </c>
    </row>
    <row r="2947" spans="8:8">
      <c r="H2947" t="str">
        <f t="shared" ref="H2947:H3010" si="46">IFERROR(IF(DATEDIF(F2947,G2947,"m")=0,"",DATEDIF(F2947,G2947,"m"))+1,"")</f>
        <v/>
      </c>
    </row>
    <row r="2948" spans="8:8">
      <c r="H2948" t="str">
        <f t="shared" si="46"/>
        <v/>
      </c>
    </row>
    <row r="2949" spans="8:8">
      <c r="H2949" t="str">
        <f t="shared" si="46"/>
        <v/>
      </c>
    </row>
    <row r="2950" spans="8:8">
      <c r="H2950" t="str">
        <f t="shared" si="46"/>
        <v/>
      </c>
    </row>
    <row r="2951" spans="8:8">
      <c r="H2951" t="str">
        <f t="shared" si="46"/>
        <v/>
      </c>
    </row>
    <row r="2952" spans="8:8">
      <c r="H2952" t="str">
        <f t="shared" si="46"/>
        <v/>
      </c>
    </row>
    <row r="2953" spans="8:8">
      <c r="H2953" t="str">
        <f t="shared" si="46"/>
        <v/>
      </c>
    </row>
    <row r="2954" spans="8:8">
      <c r="H2954" t="str">
        <f t="shared" si="46"/>
        <v/>
      </c>
    </row>
    <row r="2955" spans="8:8">
      <c r="H2955" t="str">
        <f t="shared" si="46"/>
        <v/>
      </c>
    </row>
    <row r="2956" spans="8:8">
      <c r="H2956" t="str">
        <f t="shared" si="46"/>
        <v/>
      </c>
    </row>
    <row r="2957" spans="8:8">
      <c r="H2957" t="str">
        <f t="shared" si="46"/>
        <v/>
      </c>
    </row>
    <row r="2958" spans="8:8">
      <c r="H2958" t="str">
        <f t="shared" si="46"/>
        <v/>
      </c>
    </row>
    <row r="2959" spans="8:8">
      <c r="H2959" t="str">
        <f t="shared" si="46"/>
        <v/>
      </c>
    </row>
    <row r="2960" spans="8:8">
      <c r="H2960" t="str">
        <f t="shared" si="46"/>
        <v/>
      </c>
    </row>
    <row r="2961" spans="8:8">
      <c r="H2961" t="str">
        <f t="shared" si="46"/>
        <v/>
      </c>
    </row>
    <row r="2962" spans="8:8">
      <c r="H2962" t="str">
        <f t="shared" si="46"/>
        <v/>
      </c>
    </row>
    <row r="2963" spans="8:8">
      <c r="H2963" t="str">
        <f t="shared" si="46"/>
        <v/>
      </c>
    </row>
    <row r="2964" spans="8:8">
      <c r="H2964" t="str">
        <f t="shared" si="46"/>
        <v/>
      </c>
    </row>
    <row r="2965" spans="8:8">
      <c r="H2965" t="str">
        <f t="shared" si="46"/>
        <v/>
      </c>
    </row>
    <row r="2966" spans="8:8">
      <c r="H2966" t="str">
        <f t="shared" si="46"/>
        <v/>
      </c>
    </row>
    <row r="2967" spans="8:8">
      <c r="H2967" t="str">
        <f t="shared" si="46"/>
        <v/>
      </c>
    </row>
    <row r="2968" spans="8:8">
      <c r="H2968" t="str">
        <f t="shared" si="46"/>
        <v/>
      </c>
    </row>
    <row r="2969" spans="8:8">
      <c r="H2969" t="str">
        <f t="shared" si="46"/>
        <v/>
      </c>
    </row>
    <row r="2970" spans="8:8">
      <c r="H2970" t="str">
        <f t="shared" si="46"/>
        <v/>
      </c>
    </row>
    <row r="2971" spans="8:8">
      <c r="H2971" t="str">
        <f t="shared" si="46"/>
        <v/>
      </c>
    </row>
    <row r="2972" spans="8:8">
      <c r="H2972" t="str">
        <f t="shared" si="46"/>
        <v/>
      </c>
    </row>
    <row r="2973" spans="8:8">
      <c r="H2973" t="str">
        <f t="shared" si="46"/>
        <v/>
      </c>
    </row>
    <row r="2974" spans="8:8">
      <c r="H2974" t="str">
        <f t="shared" si="46"/>
        <v/>
      </c>
    </row>
    <row r="2975" spans="8:8">
      <c r="H2975" t="str">
        <f t="shared" si="46"/>
        <v/>
      </c>
    </row>
    <row r="2976" spans="8:8">
      <c r="H2976" t="str">
        <f t="shared" si="46"/>
        <v/>
      </c>
    </row>
    <row r="2977" spans="8:8">
      <c r="H2977" t="str">
        <f t="shared" si="46"/>
        <v/>
      </c>
    </row>
    <row r="2978" spans="8:8">
      <c r="H2978" t="str">
        <f t="shared" si="46"/>
        <v/>
      </c>
    </row>
    <row r="2979" spans="8:8">
      <c r="H2979" t="str">
        <f t="shared" si="46"/>
        <v/>
      </c>
    </row>
    <row r="2980" spans="8:8">
      <c r="H2980" t="str">
        <f t="shared" si="46"/>
        <v/>
      </c>
    </row>
    <row r="2981" spans="8:8">
      <c r="H2981" t="str">
        <f t="shared" si="46"/>
        <v/>
      </c>
    </row>
    <row r="2982" spans="8:8">
      <c r="H2982" t="str">
        <f t="shared" si="46"/>
        <v/>
      </c>
    </row>
    <row r="2983" spans="8:8">
      <c r="H2983" t="str">
        <f t="shared" si="46"/>
        <v/>
      </c>
    </row>
    <row r="2984" spans="8:8">
      <c r="H2984" t="str">
        <f t="shared" si="46"/>
        <v/>
      </c>
    </row>
    <row r="2985" spans="8:8">
      <c r="H2985" t="str">
        <f t="shared" si="46"/>
        <v/>
      </c>
    </row>
    <row r="2986" spans="8:8">
      <c r="H2986" t="str">
        <f t="shared" si="46"/>
        <v/>
      </c>
    </row>
    <row r="2987" spans="8:8">
      <c r="H2987" t="str">
        <f t="shared" si="46"/>
        <v/>
      </c>
    </row>
    <row r="2988" spans="8:8">
      <c r="H2988" t="str">
        <f t="shared" si="46"/>
        <v/>
      </c>
    </row>
    <row r="2989" spans="8:8">
      <c r="H2989" t="str">
        <f t="shared" si="46"/>
        <v/>
      </c>
    </row>
    <row r="2990" spans="8:8">
      <c r="H2990" t="str">
        <f t="shared" si="46"/>
        <v/>
      </c>
    </row>
    <row r="2991" spans="8:8">
      <c r="H2991" t="str">
        <f t="shared" si="46"/>
        <v/>
      </c>
    </row>
    <row r="2992" spans="8:8">
      <c r="H2992" t="str">
        <f t="shared" si="46"/>
        <v/>
      </c>
    </row>
    <row r="2993" spans="8:8">
      <c r="H2993" t="str">
        <f t="shared" si="46"/>
        <v/>
      </c>
    </row>
    <row r="2994" spans="8:8">
      <c r="H2994" t="str">
        <f t="shared" si="46"/>
        <v/>
      </c>
    </row>
    <row r="2995" spans="8:8">
      <c r="H2995" t="str">
        <f t="shared" si="46"/>
        <v/>
      </c>
    </row>
    <row r="2996" spans="8:8">
      <c r="H2996" t="str">
        <f t="shared" si="46"/>
        <v/>
      </c>
    </row>
    <row r="2997" spans="8:8">
      <c r="H2997" t="str">
        <f t="shared" si="46"/>
        <v/>
      </c>
    </row>
    <row r="2998" spans="8:8">
      <c r="H2998" t="str">
        <f t="shared" si="46"/>
        <v/>
      </c>
    </row>
    <row r="2999" spans="8:8">
      <c r="H2999" t="str">
        <f t="shared" si="46"/>
        <v/>
      </c>
    </row>
    <row r="3000" spans="8:8">
      <c r="H3000" t="str">
        <f t="shared" si="46"/>
        <v/>
      </c>
    </row>
    <row r="3001" spans="8:8">
      <c r="H3001" t="str">
        <f t="shared" si="46"/>
        <v/>
      </c>
    </row>
    <row r="3002" spans="8:8">
      <c r="H3002" t="str">
        <f t="shared" si="46"/>
        <v/>
      </c>
    </row>
    <row r="3003" spans="8:8">
      <c r="H3003" t="str">
        <f t="shared" si="46"/>
        <v/>
      </c>
    </row>
    <row r="3004" spans="8:8">
      <c r="H3004" t="str">
        <f t="shared" si="46"/>
        <v/>
      </c>
    </row>
    <row r="3005" spans="8:8">
      <c r="H3005" t="str">
        <f t="shared" si="46"/>
        <v/>
      </c>
    </row>
    <row r="3006" spans="8:8">
      <c r="H3006" t="str">
        <f t="shared" si="46"/>
        <v/>
      </c>
    </row>
    <row r="3007" spans="8:8">
      <c r="H3007" t="str">
        <f t="shared" si="46"/>
        <v/>
      </c>
    </row>
    <row r="3008" spans="8:8">
      <c r="H3008" t="str">
        <f t="shared" si="46"/>
        <v/>
      </c>
    </row>
    <row r="3009" spans="8:8">
      <c r="H3009" t="str">
        <f t="shared" si="46"/>
        <v/>
      </c>
    </row>
    <row r="3010" spans="8:8">
      <c r="H3010" t="str">
        <f t="shared" si="46"/>
        <v/>
      </c>
    </row>
    <row r="3011" spans="8:8">
      <c r="H3011" t="str">
        <f t="shared" ref="H3011:H3074" si="47">IFERROR(IF(DATEDIF(F3011,G3011,"m")=0,"",DATEDIF(F3011,G3011,"m"))+1,"")</f>
        <v/>
      </c>
    </row>
    <row r="3012" spans="8:8">
      <c r="H3012" t="str">
        <f t="shared" si="47"/>
        <v/>
      </c>
    </row>
    <row r="3013" spans="8:8">
      <c r="H3013" t="str">
        <f t="shared" si="47"/>
        <v/>
      </c>
    </row>
    <row r="3014" spans="8:8">
      <c r="H3014" t="str">
        <f t="shared" si="47"/>
        <v/>
      </c>
    </row>
    <row r="3015" spans="8:8">
      <c r="H3015" t="str">
        <f t="shared" si="47"/>
        <v/>
      </c>
    </row>
    <row r="3016" spans="8:8">
      <c r="H3016" t="str">
        <f t="shared" si="47"/>
        <v/>
      </c>
    </row>
    <row r="3017" spans="8:8">
      <c r="H3017" t="str">
        <f t="shared" si="47"/>
        <v/>
      </c>
    </row>
    <row r="3018" spans="8:8">
      <c r="H3018" t="str">
        <f t="shared" si="47"/>
        <v/>
      </c>
    </row>
    <row r="3019" spans="8:8">
      <c r="H3019" t="str">
        <f t="shared" si="47"/>
        <v/>
      </c>
    </row>
    <row r="3020" spans="8:8">
      <c r="H3020" t="str">
        <f t="shared" si="47"/>
        <v/>
      </c>
    </row>
    <row r="3021" spans="8:8">
      <c r="H3021" t="str">
        <f t="shared" si="47"/>
        <v/>
      </c>
    </row>
    <row r="3022" spans="8:8">
      <c r="H3022" t="str">
        <f t="shared" si="47"/>
        <v/>
      </c>
    </row>
    <row r="3023" spans="8:8">
      <c r="H3023" t="str">
        <f t="shared" si="47"/>
        <v/>
      </c>
    </row>
    <row r="3024" spans="8:8">
      <c r="H3024" t="str">
        <f t="shared" si="47"/>
        <v/>
      </c>
    </row>
    <row r="3025" spans="8:8">
      <c r="H3025" t="str">
        <f t="shared" si="47"/>
        <v/>
      </c>
    </row>
    <row r="3026" spans="8:8">
      <c r="H3026" t="str">
        <f t="shared" si="47"/>
        <v/>
      </c>
    </row>
    <row r="3027" spans="8:8">
      <c r="H3027" t="str">
        <f t="shared" si="47"/>
        <v/>
      </c>
    </row>
    <row r="3028" spans="8:8">
      <c r="H3028" t="str">
        <f t="shared" si="47"/>
        <v/>
      </c>
    </row>
    <row r="3029" spans="8:8">
      <c r="H3029" t="str">
        <f t="shared" si="47"/>
        <v/>
      </c>
    </row>
    <row r="3030" spans="8:8">
      <c r="H3030" t="str">
        <f t="shared" si="47"/>
        <v/>
      </c>
    </row>
    <row r="3031" spans="8:8">
      <c r="H3031" t="str">
        <f t="shared" si="47"/>
        <v/>
      </c>
    </row>
    <row r="3032" spans="8:8">
      <c r="H3032" t="str">
        <f t="shared" si="47"/>
        <v/>
      </c>
    </row>
    <row r="3033" spans="8:8">
      <c r="H3033" t="str">
        <f t="shared" si="47"/>
        <v/>
      </c>
    </row>
    <row r="3034" spans="8:8">
      <c r="H3034" t="str">
        <f t="shared" si="47"/>
        <v/>
      </c>
    </row>
    <row r="3035" spans="8:8">
      <c r="H3035" t="str">
        <f t="shared" si="47"/>
        <v/>
      </c>
    </row>
    <row r="3036" spans="8:8">
      <c r="H3036" t="str">
        <f t="shared" si="47"/>
        <v/>
      </c>
    </row>
    <row r="3037" spans="8:8">
      <c r="H3037" t="str">
        <f t="shared" si="47"/>
        <v/>
      </c>
    </row>
    <row r="3038" spans="8:8">
      <c r="H3038" t="str">
        <f t="shared" si="47"/>
        <v/>
      </c>
    </row>
    <row r="3039" spans="8:8">
      <c r="H3039" t="str">
        <f t="shared" si="47"/>
        <v/>
      </c>
    </row>
    <row r="3040" spans="8:8">
      <c r="H3040" t="str">
        <f t="shared" si="47"/>
        <v/>
      </c>
    </row>
    <row r="3041" spans="8:8">
      <c r="H3041" t="str">
        <f t="shared" si="47"/>
        <v/>
      </c>
    </row>
    <row r="3042" spans="8:8">
      <c r="H3042" t="str">
        <f t="shared" si="47"/>
        <v/>
      </c>
    </row>
    <row r="3043" spans="8:8">
      <c r="H3043" t="str">
        <f t="shared" si="47"/>
        <v/>
      </c>
    </row>
    <row r="3044" spans="8:8">
      <c r="H3044" t="str">
        <f t="shared" si="47"/>
        <v/>
      </c>
    </row>
    <row r="3045" spans="8:8">
      <c r="H3045" t="str">
        <f t="shared" si="47"/>
        <v/>
      </c>
    </row>
    <row r="3046" spans="8:8">
      <c r="H3046" t="str">
        <f t="shared" si="47"/>
        <v/>
      </c>
    </row>
    <row r="3047" spans="8:8">
      <c r="H3047" t="str">
        <f t="shared" si="47"/>
        <v/>
      </c>
    </row>
    <row r="3048" spans="8:8">
      <c r="H3048" t="str">
        <f t="shared" si="47"/>
        <v/>
      </c>
    </row>
    <row r="3049" spans="8:8">
      <c r="H3049" t="str">
        <f t="shared" si="47"/>
        <v/>
      </c>
    </row>
    <row r="3050" spans="8:8">
      <c r="H3050" t="str">
        <f t="shared" si="47"/>
        <v/>
      </c>
    </row>
    <row r="3051" spans="8:8">
      <c r="H3051" t="str">
        <f t="shared" si="47"/>
        <v/>
      </c>
    </row>
    <row r="3052" spans="8:8">
      <c r="H3052" t="str">
        <f t="shared" si="47"/>
        <v/>
      </c>
    </row>
    <row r="3053" spans="8:8">
      <c r="H3053" t="str">
        <f t="shared" si="47"/>
        <v/>
      </c>
    </row>
    <row r="3054" spans="8:8">
      <c r="H3054" t="str">
        <f t="shared" si="47"/>
        <v/>
      </c>
    </row>
    <row r="3055" spans="8:8">
      <c r="H3055" t="str">
        <f t="shared" si="47"/>
        <v/>
      </c>
    </row>
    <row r="3056" spans="8:8">
      <c r="H3056" t="str">
        <f t="shared" si="47"/>
        <v/>
      </c>
    </row>
    <row r="3057" spans="8:8">
      <c r="H3057" t="str">
        <f t="shared" si="47"/>
        <v/>
      </c>
    </row>
    <row r="3058" spans="8:8">
      <c r="H3058" t="str">
        <f t="shared" si="47"/>
        <v/>
      </c>
    </row>
    <row r="3059" spans="8:8">
      <c r="H3059" t="str">
        <f t="shared" si="47"/>
        <v/>
      </c>
    </row>
    <row r="3060" spans="8:8">
      <c r="H3060" t="str">
        <f t="shared" si="47"/>
        <v/>
      </c>
    </row>
    <row r="3061" spans="8:8">
      <c r="H3061" t="str">
        <f t="shared" si="47"/>
        <v/>
      </c>
    </row>
    <row r="3062" spans="8:8">
      <c r="H3062" t="str">
        <f t="shared" si="47"/>
        <v/>
      </c>
    </row>
    <row r="3063" spans="8:8">
      <c r="H3063" t="str">
        <f t="shared" si="47"/>
        <v/>
      </c>
    </row>
    <row r="3064" spans="8:8">
      <c r="H3064" t="str">
        <f t="shared" si="47"/>
        <v/>
      </c>
    </row>
    <row r="3065" spans="8:8">
      <c r="H3065" t="str">
        <f t="shared" si="47"/>
        <v/>
      </c>
    </row>
    <row r="3066" spans="8:8">
      <c r="H3066" t="str">
        <f t="shared" si="47"/>
        <v/>
      </c>
    </row>
    <row r="3067" spans="8:8">
      <c r="H3067" t="str">
        <f t="shared" si="47"/>
        <v/>
      </c>
    </row>
    <row r="3068" spans="8:8">
      <c r="H3068" t="str">
        <f t="shared" si="47"/>
        <v/>
      </c>
    </row>
    <row r="3069" spans="8:8">
      <c r="H3069" t="str">
        <f t="shared" si="47"/>
        <v/>
      </c>
    </row>
    <row r="3070" spans="8:8">
      <c r="H3070" t="str">
        <f t="shared" si="47"/>
        <v/>
      </c>
    </row>
    <row r="3071" spans="8:8">
      <c r="H3071" t="str">
        <f t="shared" si="47"/>
        <v/>
      </c>
    </row>
    <row r="3072" spans="8:8">
      <c r="H3072" t="str">
        <f t="shared" si="47"/>
        <v/>
      </c>
    </row>
    <row r="3073" spans="8:8">
      <c r="H3073" t="str">
        <f t="shared" si="47"/>
        <v/>
      </c>
    </row>
    <row r="3074" spans="8:8">
      <c r="H3074" t="str">
        <f t="shared" si="47"/>
        <v/>
      </c>
    </row>
    <row r="3075" spans="8:8">
      <c r="H3075" t="str">
        <f t="shared" ref="H3075:H3138" si="48">IFERROR(IF(DATEDIF(F3075,G3075,"m")=0,"",DATEDIF(F3075,G3075,"m"))+1,"")</f>
        <v/>
      </c>
    </row>
    <row r="3076" spans="8:8">
      <c r="H3076" t="str">
        <f t="shared" si="48"/>
        <v/>
      </c>
    </row>
    <row r="3077" spans="8:8">
      <c r="H3077" t="str">
        <f t="shared" si="48"/>
        <v/>
      </c>
    </row>
    <row r="3078" spans="8:8">
      <c r="H3078" t="str">
        <f t="shared" si="48"/>
        <v/>
      </c>
    </row>
    <row r="3079" spans="8:8">
      <c r="H3079" t="str">
        <f t="shared" si="48"/>
        <v/>
      </c>
    </row>
    <row r="3080" spans="8:8">
      <c r="H3080" t="str">
        <f t="shared" si="48"/>
        <v/>
      </c>
    </row>
    <row r="3081" spans="8:8">
      <c r="H3081" t="str">
        <f t="shared" si="48"/>
        <v/>
      </c>
    </row>
    <row r="3082" spans="8:8">
      <c r="H3082" t="str">
        <f t="shared" si="48"/>
        <v/>
      </c>
    </row>
    <row r="3083" spans="8:8">
      <c r="H3083" t="str">
        <f t="shared" si="48"/>
        <v/>
      </c>
    </row>
    <row r="3084" spans="8:8">
      <c r="H3084" t="str">
        <f t="shared" si="48"/>
        <v/>
      </c>
    </row>
    <row r="3085" spans="8:8">
      <c r="H3085" t="str">
        <f t="shared" si="48"/>
        <v/>
      </c>
    </row>
    <row r="3086" spans="8:8">
      <c r="H3086" t="str">
        <f t="shared" si="48"/>
        <v/>
      </c>
    </row>
    <row r="3087" spans="8:8">
      <c r="H3087" t="str">
        <f t="shared" si="48"/>
        <v/>
      </c>
    </row>
    <row r="3088" spans="8:8">
      <c r="H3088" t="str">
        <f t="shared" si="48"/>
        <v/>
      </c>
    </row>
    <row r="3089" spans="8:8">
      <c r="H3089" t="str">
        <f t="shared" si="48"/>
        <v/>
      </c>
    </row>
    <row r="3090" spans="8:8">
      <c r="H3090" t="str">
        <f t="shared" si="48"/>
        <v/>
      </c>
    </row>
    <row r="3091" spans="8:8">
      <c r="H3091" t="str">
        <f t="shared" si="48"/>
        <v/>
      </c>
    </row>
    <row r="3092" spans="8:8">
      <c r="H3092" t="str">
        <f t="shared" si="48"/>
        <v/>
      </c>
    </row>
    <row r="3093" spans="8:8">
      <c r="H3093" t="str">
        <f t="shared" si="48"/>
        <v/>
      </c>
    </row>
    <row r="3094" spans="8:8">
      <c r="H3094" t="str">
        <f t="shared" si="48"/>
        <v/>
      </c>
    </row>
    <row r="3095" spans="8:8">
      <c r="H3095" t="str">
        <f t="shared" si="48"/>
        <v/>
      </c>
    </row>
    <row r="3096" spans="8:8">
      <c r="H3096" t="str">
        <f t="shared" si="48"/>
        <v/>
      </c>
    </row>
    <row r="3097" spans="8:8">
      <c r="H3097" t="str">
        <f t="shared" si="48"/>
        <v/>
      </c>
    </row>
    <row r="3098" spans="8:8">
      <c r="H3098" t="str">
        <f t="shared" si="48"/>
        <v/>
      </c>
    </row>
    <row r="3099" spans="8:8">
      <c r="H3099" t="str">
        <f t="shared" si="48"/>
        <v/>
      </c>
    </row>
    <row r="3100" spans="8:8">
      <c r="H3100" t="str">
        <f t="shared" si="48"/>
        <v/>
      </c>
    </row>
    <row r="3101" spans="8:8">
      <c r="H3101" t="str">
        <f t="shared" si="48"/>
        <v/>
      </c>
    </row>
    <row r="3102" spans="8:8">
      <c r="H3102" t="str">
        <f t="shared" si="48"/>
        <v/>
      </c>
    </row>
    <row r="3103" spans="8:8">
      <c r="H3103" t="str">
        <f t="shared" si="48"/>
        <v/>
      </c>
    </row>
    <row r="3104" spans="8:8">
      <c r="H3104" t="str">
        <f t="shared" si="48"/>
        <v/>
      </c>
    </row>
    <row r="3105" spans="8:8">
      <c r="H3105" t="str">
        <f t="shared" si="48"/>
        <v/>
      </c>
    </row>
    <row r="3106" spans="8:8">
      <c r="H3106" t="str">
        <f t="shared" si="48"/>
        <v/>
      </c>
    </row>
    <row r="3107" spans="8:8">
      <c r="H3107" t="str">
        <f t="shared" si="48"/>
        <v/>
      </c>
    </row>
    <row r="3108" spans="8:8">
      <c r="H3108" t="str">
        <f t="shared" si="48"/>
        <v/>
      </c>
    </row>
    <row r="3109" spans="8:8">
      <c r="H3109" t="str">
        <f t="shared" si="48"/>
        <v/>
      </c>
    </row>
    <row r="3110" spans="8:8">
      <c r="H3110" t="str">
        <f t="shared" si="48"/>
        <v/>
      </c>
    </row>
    <row r="3111" spans="8:8">
      <c r="H3111" t="str">
        <f t="shared" si="48"/>
        <v/>
      </c>
    </row>
    <row r="3112" spans="8:8">
      <c r="H3112" t="str">
        <f t="shared" si="48"/>
        <v/>
      </c>
    </row>
    <row r="3113" spans="8:8">
      <c r="H3113" t="str">
        <f t="shared" si="48"/>
        <v/>
      </c>
    </row>
    <row r="3114" spans="8:8">
      <c r="H3114" t="str">
        <f t="shared" si="48"/>
        <v/>
      </c>
    </row>
    <row r="3115" spans="8:8">
      <c r="H3115" t="str">
        <f t="shared" si="48"/>
        <v/>
      </c>
    </row>
    <row r="3116" spans="8:8">
      <c r="H3116" t="str">
        <f t="shared" si="48"/>
        <v/>
      </c>
    </row>
    <row r="3117" spans="8:8">
      <c r="H3117" t="str">
        <f t="shared" si="48"/>
        <v/>
      </c>
    </row>
    <row r="3118" spans="8:8">
      <c r="H3118" t="str">
        <f t="shared" si="48"/>
        <v/>
      </c>
    </row>
    <row r="3119" spans="8:8">
      <c r="H3119" t="str">
        <f t="shared" si="48"/>
        <v/>
      </c>
    </row>
    <row r="3120" spans="8:8">
      <c r="H3120" t="str">
        <f t="shared" si="48"/>
        <v/>
      </c>
    </row>
    <row r="3121" spans="8:8">
      <c r="H3121" t="str">
        <f t="shared" si="48"/>
        <v/>
      </c>
    </row>
    <row r="3122" spans="8:8">
      <c r="H3122" t="str">
        <f t="shared" si="48"/>
        <v/>
      </c>
    </row>
    <row r="3123" spans="8:8">
      <c r="H3123" t="str">
        <f t="shared" si="48"/>
        <v/>
      </c>
    </row>
    <row r="3124" spans="8:8">
      <c r="H3124" t="str">
        <f t="shared" si="48"/>
        <v/>
      </c>
    </row>
    <row r="3125" spans="8:8">
      <c r="H3125" t="str">
        <f t="shared" si="48"/>
        <v/>
      </c>
    </row>
    <row r="3126" spans="8:8">
      <c r="H3126" t="str">
        <f t="shared" si="48"/>
        <v/>
      </c>
    </row>
    <row r="3127" spans="8:8">
      <c r="H3127" t="str">
        <f t="shared" si="48"/>
        <v/>
      </c>
    </row>
    <row r="3128" spans="8:8">
      <c r="H3128" t="str">
        <f t="shared" si="48"/>
        <v/>
      </c>
    </row>
    <row r="3129" spans="8:8">
      <c r="H3129" t="str">
        <f t="shared" si="48"/>
        <v/>
      </c>
    </row>
    <row r="3130" spans="8:8">
      <c r="H3130" t="str">
        <f t="shared" si="48"/>
        <v/>
      </c>
    </row>
    <row r="3131" spans="8:8">
      <c r="H3131" t="str">
        <f t="shared" si="48"/>
        <v/>
      </c>
    </row>
    <row r="3132" spans="8:8">
      <c r="H3132" t="str">
        <f t="shared" si="48"/>
        <v/>
      </c>
    </row>
    <row r="3133" spans="8:8">
      <c r="H3133" t="str">
        <f t="shared" si="48"/>
        <v/>
      </c>
    </row>
    <row r="3134" spans="8:8">
      <c r="H3134" t="str">
        <f t="shared" si="48"/>
        <v/>
      </c>
    </row>
    <row r="3135" spans="8:8">
      <c r="H3135" t="str">
        <f t="shared" si="48"/>
        <v/>
      </c>
    </row>
    <row r="3136" spans="8:8">
      <c r="H3136" t="str">
        <f t="shared" si="48"/>
        <v/>
      </c>
    </row>
    <row r="3137" spans="8:8">
      <c r="H3137" t="str">
        <f t="shared" si="48"/>
        <v/>
      </c>
    </row>
    <row r="3138" spans="8:8">
      <c r="H3138" t="str">
        <f t="shared" si="48"/>
        <v/>
      </c>
    </row>
    <row r="3139" spans="8:8">
      <c r="H3139" t="str">
        <f t="shared" ref="H3139:H3202" si="49">IFERROR(IF(DATEDIF(F3139,G3139,"m")=0,"",DATEDIF(F3139,G3139,"m"))+1,"")</f>
        <v/>
      </c>
    </row>
    <row r="3140" spans="8:8">
      <c r="H3140" t="str">
        <f t="shared" si="49"/>
        <v/>
      </c>
    </row>
    <row r="3141" spans="8:8">
      <c r="H3141" t="str">
        <f t="shared" si="49"/>
        <v/>
      </c>
    </row>
    <row r="3142" spans="8:8">
      <c r="H3142" t="str">
        <f t="shared" si="49"/>
        <v/>
      </c>
    </row>
    <row r="3143" spans="8:8">
      <c r="H3143" t="str">
        <f t="shared" si="49"/>
        <v/>
      </c>
    </row>
    <row r="3144" spans="8:8">
      <c r="H3144" t="str">
        <f t="shared" si="49"/>
        <v/>
      </c>
    </row>
    <row r="3145" spans="8:8">
      <c r="H3145" t="str">
        <f t="shared" si="49"/>
        <v/>
      </c>
    </row>
    <row r="3146" spans="8:8">
      <c r="H3146" t="str">
        <f t="shared" si="49"/>
        <v/>
      </c>
    </row>
    <row r="3147" spans="8:8">
      <c r="H3147" t="str">
        <f t="shared" si="49"/>
        <v/>
      </c>
    </row>
    <row r="3148" spans="8:8">
      <c r="H3148" t="str">
        <f t="shared" si="49"/>
        <v/>
      </c>
    </row>
    <row r="3149" spans="8:8">
      <c r="H3149" t="str">
        <f t="shared" si="49"/>
        <v/>
      </c>
    </row>
    <row r="3150" spans="8:8">
      <c r="H3150" t="str">
        <f t="shared" si="49"/>
        <v/>
      </c>
    </row>
    <row r="3151" spans="8:8">
      <c r="H3151" t="str">
        <f t="shared" si="49"/>
        <v/>
      </c>
    </row>
    <row r="3152" spans="8:8">
      <c r="H3152" t="str">
        <f t="shared" si="49"/>
        <v/>
      </c>
    </row>
    <row r="3153" spans="8:8">
      <c r="H3153" t="str">
        <f t="shared" si="49"/>
        <v/>
      </c>
    </row>
    <row r="3154" spans="8:8">
      <c r="H3154" t="str">
        <f t="shared" si="49"/>
        <v/>
      </c>
    </row>
    <row r="3155" spans="8:8">
      <c r="H3155" t="str">
        <f t="shared" si="49"/>
        <v/>
      </c>
    </row>
    <row r="3156" spans="8:8">
      <c r="H3156" t="str">
        <f t="shared" si="49"/>
        <v/>
      </c>
    </row>
    <row r="3157" spans="8:8">
      <c r="H3157" t="str">
        <f t="shared" si="49"/>
        <v/>
      </c>
    </row>
    <row r="3158" spans="8:8">
      <c r="H3158" t="str">
        <f t="shared" si="49"/>
        <v/>
      </c>
    </row>
    <row r="3159" spans="8:8">
      <c r="H3159" t="str">
        <f t="shared" si="49"/>
        <v/>
      </c>
    </row>
    <row r="3160" spans="8:8">
      <c r="H3160" t="str">
        <f t="shared" si="49"/>
        <v/>
      </c>
    </row>
    <row r="3161" spans="8:8">
      <c r="H3161" t="str">
        <f t="shared" si="49"/>
        <v/>
      </c>
    </row>
    <row r="3162" spans="8:8">
      <c r="H3162" t="str">
        <f t="shared" si="49"/>
        <v/>
      </c>
    </row>
    <row r="3163" spans="8:8">
      <c r="H3163" t="str">
        <f t="shared" si="49"/>
        <v/>
      </c>
    </row>
    <row r="3164" spans="8:8">
      <c r="H3164" t="str">
        <f t="shared" si="49"/>
        <v/>
      </c>
    </row>
    <row r="3165" spans="8:8">
      <c r="H3165" t="str">
        <f t="shared" si="49"/>
        <v/>
      </c>
    </row>
    <row r="3166" spans="8:8">
      <c r="H3166" t="str">
        <f t="shared" si="49"/>
        <v/>
      </c>
    </row>
    <row r="3167" spans="8:8">
      <c r="H3167" t="str">
        <f t="shared" si="49"/>
        <v/>
      </c>
    </row>
    <row r="3168" spans="8:8">
      <c r="H3168" t="str">
        <f t="shared" si="49"/>
        <v/>
      </c>
    </row>
    <row r="3169" spans="8:8">
      <c r="H3169" t="str">
        <f t="shared" si="49"/>
        <v/>
      </c>
    </row>
    <row r="3170" spans="8:8">
      <c r="H3170" t="str">
        <f t="shared" si="49"/>
        <v/>
      </c>
    </row>
    <row r="3171" spans="8:8">
      <c r="H3171" t="str">
        <f t="shared" si="49"/>
        <v/>
      </c>
    </row>
    <row r="3172" spans="8:8">
      <c r="H3172" t="str">
        <f t="shared" si="49"/>
        <v/>
      </c>
    </row>
    <row r="3173" spans="8:8">
      <c r="H3173" t="str">
        <f t="shared" si="49"/>
        <v/>
      </c>
    </row>
    <row r="3174" spans="8:8">
      <c r="H3174" t="str">
        <f t="shared" si="49"/>
        <v/>
      </c>
    </row>
    <row r="3175" spans="8:8">
      <c r="H3175" t="str">
        <f t="shared" si="49"/>
        <v/>
      </c>
    </row>
    <row r="3176" spans="8:8">
      <c r="H3176" t="str">
        <f t="shared" si="49"/>
        <v/>
      </c>
    </row>
    <row r="3177" spans="8:8">
      <c r="H3177" t="str">
        <f t="shared" si="49"/>
        <v/>
      </c>
    </row>
    <row r="3178" spans="8:8">
      <c r="H3178" t="str">
        <f t="shared" si="49"/>
        <v/>
      </c>
    </row>
    <row r="3179" spans="8:8">
      <c r="H3179" t="str">
        <f t="shared" si="49"/>
        <v/>
      </c>
    </row>
    <row r="3180" spans="8:8">
      <c r="H3180" t="str">
        <f t="shared" si="49"/>
        <v/>
      </c>
    </row>
    <row r="3181" spans="8:8">
      <c r="H3181" t="str">
        <f t="shared" si="49"/>
        <v/>
      </c>
    </row>
    <row r="3182" spans="8:8">
      <c r="H3182" t="str">
        <f t="shared" si="49"/>
        <v/>
      </c>
    </row>
    <row r="3183" spans="8:8">
      <c r="H3183" t="str">
        <f t="shared" si="49"/>
        <v/>
      </c>
    </row>
    <row r="3184" spans="8:8">
      <c r="H3184" t="str">
        <f t="shared" si="49"/>
        <v/>
      </c>
    </row>
    <row r="3185" spans="8:8">
      <c r="H3185" t="str">
        <f t="shared" si="49"/>
        <v/>
      </c>
    </row>
    <row r="3186" spans="8:8">
      <c r="H3186" t="str">
        <f t="shared" si="49"/>
        <v/>
      </c>
    </row>
    <row r="3187" spans="8:8">
      <c r="H3187" t="str">
        <f t="shared" si="49"/>
        <v/>
      </c>
    </row>
    <row r="3188" spans="8:8">
      <c r="H3188" t="str">
        <f t="shared" si="49"/>
        <v/>
      </c>
    </row>
    <row r="3189" spans="8:8">
      <c r="H3189" t="str">
        <f t="shared" si="49"/>
        <v/>
      </c>
    </row>
    <row r="3190" spans="8:8">
      <c r="H3190" t="str">
        <f t="shared" si="49"/>
        <v/>
      </c>
    </row>
    <row r="3191" spans="8:8">
      <c r="H3191" t="str">
        <f t="shared" si="49"/>
        <v/>
      </c>
    </row>
    <row r="3192" spans="8:8">
      <c r="H3192" t="str">
        <f t="shared" si="49"/>
        <v/>
      </c>
    </row>
    <row r="3193" spans="8:8">
      <c r="H3193" t="str">
        <f t="shared" si="49"/>
        <v/>
      </c>
    </row>
    <row r="3194" spans="8:8">
      <c r="H3194" t="str">
        <f t="shared" si="49"/>
        <v/>
      </c>
    </row>
    <row r="3195" spans="8:8">
      <c r="H3195" t="str">
        <f t="shared" si="49"/>
        <v/>
      </c>
    </row>
    <row r="3196" spans="8:8">
      <c r="H3196" t="str">
        <f t="shared" si="49"/>
        <v/>
      </c>
    </row>
    <row r="3197" spans="8:8">
      <c r="H3197" t="str">
        <f t="shared" si="49"/>
        <v/>
      </c>
    </row>
    <row r="3198" spans="8:8">
      <c r="H3198" t="str">
        <f t="shared" si="49"/>
        <v/>
      </c>
    </row>
    <row r="3199" spans="8:8">
      <c r="H3199" t="str">
        <f t="shared" si="49"/>
        <v/>
      </c>
    </row>
    <row r="3200" spans="8:8">
      <c r="H3200" t="str">
        <f t="shared" si="49"/>
        <v/>
      </c>
    </row>
    <row r="3201" spans="8:8">
      <c r="H3201" t="str">
        <f t="shared" si="49"/>
        <v/>
      </c>
    </row>
    <row r="3202" spans="8:8">
      <c r="H3202" t="str">
        <f t="shared" si="49"/>
        <v/>
      </c>
    </row>
    <row r="3203" spans="8:8">
      <c r="H3203" t="str">
        <f t="shared" ref="H3203:H3266" si="50">IFERROR(IF(DATEDIF(F3203,G3203,"m")=0,"",DATEDIF(F3203,G3203,"m"))+1,"")</f>
        <v/>
      </c>
    </row>
    <row r="3204" spans="8:8">
      <c r="H3204" t="str">
        <f t="shared" si="50"/>
        <v/>
      </c>
    </row>
    <row r="3205" spans="8:8">
      <c r="H3205" t="str">
        <f t="shared" si="50"/>
        <v/>
      </c>
    </row>
    <row r="3206" spans="8:8">
      <c r="H3206" t="str">
        <f t="shared" si="50"/>
        <v/>
      </c>
    </row>
    <row r="3207" spans="8:8">
      <c r="H3207" t="str">
        <f t="shared" si="50"/>
        <v/>
      </c>
    </row>
    <row r="3208" spans="8:8">
      <c r="H3208" t="str">
        <f t="shared" si="50"/>
        <v/>
      </c>
    </row>
    <row r="3209" spans="8:8">
      <c r="H3209" t="str">
        <f t="shared" si="50"/>
        <v/>
      </c>
    </row>
    <row r="3210" spans="8:8">
      <c r="H3210" t="str">
        <f t="shared" si="50"/>
        <v/>
      </c>
    </row>
    <row r="3211" spans="8:8">
      <c r="H3211" t="str">
        <f t="shared" si="50"/>
        <v/>
      </c>
    </row>
    <row r="3212" spans="8:8">
      <c r="H3212" t="str">
        <f t="shared" si="50"/>
        <v/>
      </c>
    </row>
    <row r="3213" spans="8:8">
      <c r="H3213" t="str">
        <f t="shared" si="50"/>
        <v/>
      </c>
    </row>
    <row r="3214" spans="8:8">
      <c r="H3214" t="str">
        <f t="shared" si="50"/>
        <v/>
      </c>
    </row>
    <row r="3215" spans="8:8">
      <c r="H3215" t="str">
        <f t="shared" si="50"/>
        <v/>
      </c>
    </row>
    <row r="3216" spans="8:8">
      <c r="H3216" t="str">
        <f t="shared" si="50"/>
        <v/>
      </c>
    </row>
    <row r="3217" spans="8:8">
      <c r="H3217" t="str">
        <f t="shared" si="50"/>
        <v/>
      </c>
    </row>
    <row r="3218" spans="8:8">
      <c r="H3218" t="str">
        <f t="shared" si="50"/>
        <v/>
      </c>
    </row>
    <row r="3219" spans="8:8">
      <c r="H3219" t="str">
        <f t="shared" si="50"/>
        <v/>
      </c>
    </row>
    <row r="3220" spans="8:8">
      <c r="H3220" t="str">
        <f t="shared" si="50"/>
        <v/>
      </c>
    </row>
    <row r="3221" spans="8:8">
      <c r="H3221" t="str">
        <f t="shared" si="50"/>
        <v/>
      </c>
    </row>
    <row r="3222" spans="8:8">
      <c r="H3222" t="str">
        <f t="shared" si="50"/>
        <v/>
      </c>
    </row>
    <row r="3223" spans="8:8">
      <c r="H3223" t="str">
        <f t="shared" si="50"/>
        <v/>
      </c>
    </row>
    <row r="3224" spans="8:8">
      <c r="H3224" t="str">
        <f t="shared" si="50"/>
        <v/>
      </c>
    </row>
    <row r="3225" spans="8:8">
      <c r="H3225" t="str">
        <f t="shared" si="50"/>
        <v/>
      </c>
    </row>
    <row r="3226" spans="8:8">
      <c r="H3226" t="str">
        <f t="shared" si="50"/>
        <v/>
      </c>
    </row>
    <row r="3227" spans="8:8">
      <c r="H3227" t="str">
        <f t="shared" si="50"/>
        <v/>
      </c>
    </row>
    <row r="3228" spans="8:8">
      <c r="H3228" t="str">
        <f t="shared" si="50"/>
        <v/>
      </c>
    </row>
    <row r="3229" spans="8:8">
      <c r="H3229" t="str">
        <f t="shared" si="50"/>
        <v/>
      </c>
    </row>
    <row r="3230" spans="8:8">
      <c r="H3230" t="str">
        <f t="shared" si="50"/>
        <v/>
      </c>
    </row>
    <row r="3231" spans="8:8">
      <c r="H3231" t="str">
        <f t="shared" si="50"/>
        <v/>
      </c>
    </row>
    <row r="3232" spans="8:8">
      <c r="H3232" t="str">
        <f t="shared" si="50"/>
        <v/>
      </c>
    </row>
    <row r="3233" spans="8:8">
      <c r="H3233" t="str">
        <f t="shared" si="50"/>
        <v/>
      </c>
    </row>
    <row r="3234" spans="8:8">
      <c r="H3234" t="str">
        <f t="shared" si="50"/>
        <v/>
      </c>
    </row>
    <row r="3235" spans="8:8">
      <c r="H3235" t="str">
        <f t="shared" si="50"/>
        <v/>
      </c>
    </row>
    <row r="3236" spans="8:8">
      <c r="H3236" t="str">
        <f t="shared" si="50"/>
        <v/>
      </c>
    </row>
    <row r="3237" spans="8:8">
      <c r="H3237" t="str">
        <f t="shared" si="50"/>
        <v/>
      </c>
    </row>
    <row r="3238" spans="8:8">
      <c r="H3238" t="str">
        <f t="shared" si="50"/>
        <v/>
      </c>
    </row>
    <row r="3239" spans="8:8">
      <c r="H3239" t="str">
        <f t="shared" si="50"/>
        <v/>
      </c>
    </row>
    <row r="3240" spans="8:8">
      <c r="H3240" t="str">
        <f t="shared" si="50"/>
        <v/>
      </c>
    </row>
    <row r="3241" spans="8:8">
      <c r="H3241" t="str">
        <f t="shared" si="50"/>
        <v/>
      </c>
    </row>
    <row r="3242" spans="8:8">
      <c r="H3242" t="str">
        <f t="shared" si="50"/>
        <v/>
      </c>
    </row>
    <row r="3243" spans="8:8">
      <c r="H3243" t="str">
        <f t="shared" si="50"/>
        <v/>
      </c>
    </row>
    <row r="3244" spans="8:8">
      <c r="H3244" t="str">
        <f t="shared" si="50"/>
        <v/>
      </c>
    </row>
    <row r="3245" spans="8:8">
      <c r="H3245" t="str">
        <f t="shared" si="50"/>
        <v/>
      </c>
    </row>
    <row r="3246" spans="8:8">
      <c r="H3246" t="str">
        <f t="shared" si="50"/>
        <v/>
      </c>
    </row>
    <row r="3247" spans="8:8">
      <c r="H3247" t="str">
        <f t="shared" si="50"/>
        <v/>
      </c>
    </row>
    <row r="3248" spans="8:8">
      <c r="H3248" t="str">
        <f t="shared" si="50"/>
        <v/>
      </c>
    </row>
    <row r="3249" spans="8:8">
      <c r="H3249" t="str">
        <f t="shared" si="50"/>
        <v/>
      </c>
    </row>
    <row r="3250" spans="8:8">
      <c r="H3250" t="str">
        <f t="shared" si="50"/>
        <v/>
      </c>
    </row>
    <row r="3251" spans="8:8">
      <c r="H3251" t="str">
        <f t="shared" si="50"/>
        <v/>
      </c>
    </row>
    <row r="3252" spans="8:8">
      <c r="H3252" t="str">
        <f t="shared" si="50"/>
        <v/>
      </c>
    </row>
    <row r="3253" spans="8:8">
      <c r="H3253" t="str">
        <f t="shared" si="50"/>
        <v/>
      </c>
    </row>
    <row r="3254" spans="8:8">
      <c r="H3254" t="str">
        <f t="shared" si="50"/>
        <v/>
      </c>
    </row>
    <row r="3255" spans="8:8">
      <c r="H3255" t="str">
        <f t="shared" si="50"/>
        <v/>
      </c>
    </row>
    <row r="3256" spans="8:8">
      <c r="H3256" t="str">
        <f t="shared" si="50"/>
        <v/>
      </c>
    </row>
    <row r="3257" spans="8:8">
      <c r="H3257" t="str">
        <f t="shared" si="50"/>
        <v/>
      </c>
    </row>
    <row r="3258" spans="8:8">
      <c r="H3258" t="str">
        <f t="shared" si="50"/>
        <v/>
      </c>
    </row>
    <row r="3259" spans="8:8">
      <c r="H3259" t="str">
        <f t="shared" si="50"/>
        <v/>
      </c>
    </row>
    <row r="3260" spans="8:8">
      <c r="H3260" t="str">
        <f t="shared" si="50"/>
        <v/>
      </c>
    </row>
    <row r="3261" spans="8:8">
      <c r="H3261" t="str">
        <f t="shared" si="50"/>
        <v/>
      </c>
    </row>
    <row r="3262" spans="8:8">
      <c r="H3262" t="str">
        <f t="shared" si="50"/>
        <v/>
      </c>
    </row>
    <row r="3263" spans="8:8">
      <c r="H3263" t="str">
        <f t="shared" si="50"/>
        <v/>
      </c>
    </row>
    <row r="3264" spans="8:8">
      <c r="H3264" t="str">
        <f t="shared" si="50"/>
        <v/>
      </c>
    </row>
    <row r="3265" spans="8:8">
      <c r="H3265" t="str">
        <f t="shared" si="50"/>
        <v/>
      </c>
    </row>
    <row r="3266" spans="8:8">
      <c r="H3266" t="str">
        <f t="shared" si="50"/>
        <v/>
      </c>
    </row>
    <row r="3267" spans="8:8">
      <c r="H3267" t="str">
        <f t="shared" ref="H3267:H3330" si="51">IFERROR(IF(DATEDIF(F3267,G3267,"m")=0,"",DATEDIF(F3267,G3267,"m"))+1,"")</f>
        <v/>
      </c>
    </row>
    <row r="3268" spans="8:8">
      <c r="H3268" t="str">
        <f t="shared" si="51"/>
        <v/>
      </c>
    </row>
    <row r="3269" spans="8:8">
      <c r="H3269" t="str">
        <f t="shared" si="51"/>
        <v/>
      </c>
    </row>
    <row r="3270" spans="8:8">
      <c r="H3270" t="str">
        <f t="shared" si="51"/>
        <v/>
      </c>
    </row>
    <row r="3271" spans="8:8">
      <c r="H3271" t="str">
        <f t="shared" si="51"/>
        <v/>
      </c>
    </row>
    <row r="3272" spans="8:8">
      <c r="H3272" t="str">
        <f t="shared" si="51"/>
        <v/>
      </c>
    </row>
    <row r="3273" spans="8:8">
      <c r="H3273" t="str">
        <f t="shared" si="51"/>
        <v/>
      </c>
    </row>
    <row r="3274" spans="8:8">
      <c r="H3274" t="str">
        <f t="shared" si="51"/>
        <v/>
      </c>
    </row>
    <row r="3275" spans="8:8">
      <c r="H3275" t="str">
        <f t="shared" si="51"/>
        <v/>
      </c>
    </row>
    <row r="3276" spans="8:8">
      <c r="H3276" t="str">
        <f t="shared" si="51"/>
        <v/>
      </c>
    </row>
    <row r="3277" spans="8:8">
      <c r="H3277" t="str">
        <f t="shared" si="51"/>
        <v/>
      </c>
    </row>
    <row r="3278" spans="8:8">
      <c r="H3278" t="str">
        <f t="shared" si="51"/>
        <v/>
      </c>
    </row>
    <row r="3279" spans="8:8">
      <c r="H3279" t="str">
        <f t="shared" si="51"/>
        <v/>
      </c>
    </row>
    <row r="3280" spans="8:8">
      <c r="H3280" t="str">
        <f t="shared" si="51"/>
        <v/>
      </c>
    </row>
    <row r="3281" spans="8:8">
      <c r="H3281" t="str">
        <f t="shared" si="51"/>
        <v/>
      </c>
    </row>
    <row r="3282" spans="8:8">
      <c r="H3282" t="str">
        <f t="shared" si="51"/>
        <v/>
      </c>
    </row>
    <row r="3283" spans="8:8">
      <c r="H3283" t="str">
        <f t="shared" si="51"/>
        <v/>
      </c>
    </row>
    <row r="3284" spans="8:8">
      <c r="H3284" t="str">
        <f t="shared" si="51"/>
        <v/>
      </c>
    </row>
    <row r="3285" spans="8:8">
      <c r="H3285" t="str">
        <f t="shared" si="51"/>
        <v/>
      </c>
    </row>
    <row r="3286" spans="8:8">
      <c r="H3286" t="str">
        <f t="shared" si="51"/>
        <v/>
      </c>
    </row>
    <row r="3287" spans="8:8">
      <c r="H3287" t="str">
        <f t="shared" si="51"/>
        <v/>
      </c>
    </row>
    <row r="3288" spans="8:8">
      <c r="H3288" t="str">
        <f t="shared" si="51"/>
        <v/>
      </c>
    </row>
    <row r="3289" spans="8:8">
      <c r="H3289" t="str">
        <f t="shared" si="51"/>
        <v/>
      </c>
    </row>
    <row r="3290" spans="8:8">
      <c r="H3290" t="str">
        <f t="shared" si="51"/>
        <v/>
      </c>
    </row>
    <row r="3291" spans="8:8">
      <c r="H3291" t="str">
        <f t="shared" si="51"/>
        <v/>
      </c>
    </row>
    <row r="3292" spans="8:8">
      <c r="H3292" t="str">
        <f t="shared" si="51"/>
        <v/>
      </c>
    </row>
    <row r="3293" spans="8:8">
      <c r="H3293" t="str">
        <f t="shared" si="51"/>
        <v/>
      </c>
    </row>
    <row r="3294" spans="8:8">
      <c r="H3294" t="str">
        <f t="shared" si="51"/>
        <v/>
      </c>
    </row>
    <row r="3295" spans="8:8">
      <c r="H3295" t="str">
        <f t="shared" si="51"/>
        <v/>
      </c>
    </row>
    <row r="3296" spans="8:8">
      <c r="H3296" t="str">
        <f t="shared" si="51"/>
        <v/>
      </c>
    </row>
    <row r="3297" spans="8:8">
      <c r="H3297" t="str">
        <f t="shared" si="51"/>
        <v/>
      </c>
    </row>
    <row r="3298" spans="8:8">
      <c r="H3298" t="str">
        <f t="shared" si="51"/>
        <v/>
      </c>
    </row>
    <row r="3299" spans="8:8">
      <c r="H3299" t="str">
        <f t="shared" si="51"/>
        <v/>
      </c>
    </row>
    <row r="3300" spans="8:8">
      <c r="H3300" t="str">
        <f t="shared" si="51"/>
        <v/>
      </c>
    </row>
    <row r="3301" spans="8:8">
      <c r="H3301" t="str">
        <f t="shared" si="51"/>
        <v/>
      </c>
    </row>
    <row r="3302" spans="8:8">
      <c r="H3302" t="str">
        <f t="shared" si="51"/>
        <v/>
      </c>
    </row>
    <row r="3303" spans="8:8">
      <c r="H3303" t="str">
        <f t="shared" si="51"/>
        <v/>
      </c>
    </row>
    <row r="3304" spans="8:8">
      <c r="H3304" t="str">
        <f t="shared" si="51"/>
        <v/>
      </c>
    </row>
    <row r="3305" spans="8:8">
      <c r="H3305" t="str">
        <f t="shared" si="51"/>
        <v/>
      </c>
    </row>
    <row r="3306" spans="8:8">
      <c r="H3306" t="str">
        <f t="shared" si="51"/>
        <v/>
      </c>
    </row>
    <row r="3307" spans="8:8">
      <c r="H3307" t="str">
        <f t="shared" si="51"/>
        <v/>
      </c>
    </row>
    <row r="3308" spans="8:8">
      <c r="H3308" t="str">
        <f t="shared" si="51"/>
        <v/>
      </c>
    </row>
    <row r="3309" spans="8:8">
      <c r="H3309" t="str">
        <f t="shared" si="51"/>
        <v/>
      </c>
    </row>
    <row r="3310" spans="8:8">
      <c r="H3310" t="str">
        <f t="shared" si="51"/>
        <v/>
      </c>
    </row>
    <row r="3311" spans="8:8">
      <c r="H3311" t="str">
        <f t="shared" si="51"/>
        <v/>
      </c>
    </row>
    <row r="3312" spans="8:8">
      <c r="H3312" t="str">
        <f t="shared" si="51"/>
        <v/>
      </c>
    </row>
    <row r="3313" spans="8:8">
      <c r="H3313" t="str">
        <f t="shared" si="51"/>
        <v/>
      </c>
    </row>
    <row r="3314" spans="8:8">
      <c r="H3314" t="str">
        <f t="shared" si="51"/>
        <v/>
      </c>
    </row>
    <row r="3315" spans="8:8">
      <c r="H3315" t="str">
        <f t="shared" si="51"/>
        <v/>
      </c>
    </row>
    <row r="3316" spans="8:8">
      <c r="H3316" t="str">
        <f t="shared" si="51"/>
        <v/>
      </c>
    </row>
    <row r="3317" spans="8:8">
      <c r="H3317" t="str">
        <f t="shared" si="51"/>
        <v/>
      </c>
    </row>
    <row r="3318" spans="8:8">
      <c r="H3318" t="str">
        <f t="shared" si="51"/>
        <v/>
      </c>
    </row>
    <row r="3319" spans="8:8">
      <c r="H3319" t="str">
        <f t="shared" si="51"/>
        <v/>
      </c>
    </row>
    <row r="3320" spans="8:8">
      <c r="H3320" t="str">
        <f t="shared" si="51"/>
        <v/>
      </c>
    </row>
    <row r="3321" spans="8:8">
      <c r="H3321" t="str">
        <f t="shared" si="51"/>
        <v/>
      </c>
    </row>
    <row r="3322" spans="8:8">
      <c r="H3322" t="str">
        <f t="shared" si="51"/>
        <v/>
      </c>
    </row>
    <row r="3323" spans="8:8">
      <c r="H3323" t="str">
        <f t="shared" si="51"/>
        <v/>
      </c>
    </row>
    <row r="3324" spans="8:8">
      <c r="H3324" t="str">
        <f t="shared" si="51"/>
        <v/>
      </c>
    </row>
    <row r="3325" spans="8:8">
      <c r="H3325" t="str">
        <f t="shared" si="51"/>
        <v/>
      </c>
    </row>
    <row r="3326" spans="8:8">
      <c r="H3326" t="str">
        <f t="shared" si="51"/>
        <v/>
      </c>
    </row>
    <row r="3327" spans="8:8">
      <c r="H3327" t="str">
        <f t="shared" si="51"/>
        <v/>
      </c>
    </row>
    <row r="3328" spans="8:8">
      <c r="H3328" t="str">
        <f t="shared" si="51"/>
        <v/>
      </c>
    </row>
    <row r="3329" spans="8:8">
      <c r="H3329" t="str">
        <f t="shared" si="51"/>
        <v/>
      </c>
    </row>
    <row r="3330" spans="8:8">
      <c r="H3330" t="str">
        <f t="shared" si="51"/>
        <v/>
      </c>
    </row>
    <row r="3331" spans="8:8">
      <c r="H3331" t="str">
        <f t="shared" ref="H3331:H3394" si="52">IFERROR(IF(DATEDIF(F3331,G3331,"m")=0,"",DATEDIF(F3331,G3331,"m"))+1,"")</f>
        <v/>
      </c>
    </row>
    <row r="3332" spans="8:8">
      <c r="H3332" t="str">
        <f t="shared" si="52"/>
        <v/>
      </c>
    </row>
    <row r="3333" spans="8:8">
      <c r="H3333" t="str">
        <f t="shared" si="52"/>
        <v/>
      </c>
    </row>
    <row r="3334" spans="8:8">
      <c r="H3334" t="str">
        <f t="shared" si="52"/>
        <v/>
      </c>
    </row>
    <row r="3335" spans="8:8">
      <c r="H3335" t="str">
        <f t="shared" si="52"/>
        <v/>
      </c>
    </row>
    <row r="3336" spans="8:8">
      <c r="H3336" t="str">
        <f t="shared" si="52"/>
        <v/>
      </c>
    </row>
    <row r="3337" spans="8:8">
      <c r="H3337" t="str">
        <f t="shared" si="52"/>
        <v/>
      </c>
    </row>
    <row r="3338" spans="8:8">
      <c r="H3338" t="str">
        <f t="shared" si="52"/>
        <v/>
      </c>
    </row>
    <row r="3339" spans="8:8">
      <c r="H3339" t="str">
        <f t="shared" si="52"/>
        <v/>
      </c>
    </row>
    <row r="3340" spans="8:8">
      <c r="H3340" t="str">
        <f t="shared" si="52"/>
        <v/>
      </c>
    </row>
    <row r="3341" spans="8:8">
      <c r="H3341" t="str">
        <f t="shared" si="52"/>
        <v/>
      </c>
    </row>
    <row r="3342" spans="8:8">
      <c r="H3342" t="str">
        <f t="shared" si="52"/>
        <v/>
      </c>
    </row>
    <row r="3343" spans="8:8">
      <c r="H3343" t="str">
        <f t="shared" si="52"/>
        <v/>
      </c>
    </row>
    <row r="3344" spans="8:8">
      <c r="H3344" t="str">
        <f t="shared" si="52"/>
        <v/>
      </c>
    </row>
    <row r="3345" spans="8:8">
      <c r="H3345" t="str">
        <f t="shared" si="52"/>
        <v/>
      </c>
    </row>
    <row r="3346" spans="8:8">
      <c r="H3346" t="str">
        <f t="shared" si="52"/>
        <v/>
      </c>
    </row>
    <row r="3347" spans="8:8">
      <c r="H3347" t="str">
        <f t="shared" si="52"/>
        <v/>
      </c>
    </row>
    <row r="3348" spans="8:8">
      <c r="H3348" t="str">
        <f t="shared" si="52"/>
        <v/>
      </c>
    </row>
    <row r="3349" spans="8:8">
      <c r="H3349" t="str">
        <f t="shared" si="52"/>
        <v/>
      </c>
    </row>
    <row r="3350" spans="8:8">
      <c r="H3350" t="str">
        <f t="shared" si="52"/>
        <v/>
      </c>
    </row>
    <row r="3351" spans="8:8">
      <c r="H3351" t="str">
        <f t="shared" si="52"/>
        <v/>
      </c>
    </row>
    <row r="3352" spans="8:8">
      <c r="H3352" t="str">
        <f t="shared" si="52"/>
        <v/>
      </c>
    </row>
    <row r="3353" spans="8:8">
      <c r="H3353" t="str">
        <f t="shared" si="52"/>
        <v/>
      </c>
    </row>
    <row r="3354" spans="8:8">
      <c r="H3354" t="str">
        <f t="shared" si="52"/>
        <v/>
      </c>
    </row>
    <row r="3355" spans="8:8">
      <c r="H3355" t="str">
        <f t="shared" si="52"/>
        <v/>
      </c>
    </row>
    <row r="3356" spans="8:8">
      <c r="H3356" t="str">
        <f t="shared" si="52"/>
        <v/>
      </c>
    </row>
    <row r="3357" spans="8:8">
      <c r="H3357" t="str">
        <f t="shared" si="52"/>
        <v/>
      </c>
    </row>
    <row r="3358" spans="8:8">
      <c r="H3358" t="str">
        <f t="shared" si="52"/>
        <v/>
      </c>
    </row>
    <row r="3359" spans="8:8">
      <c r="H3359" t="str">
        <f t="shared" si="52"/>
        <v/>
      </c>
    </row>
    <row r="3360" spans="8:8">
      <c r="H3360" t="str">
        <f t="shared" si="52"/>
        <v/>
      </c>
    </row>
    <row r="3361" spans="8:8">
      <c r="H3361" t="str">
        <f t="shared" si="52"/>
        <v/>
      </c>
    </row>
    <row r="3362" spans="8:8">
      <c r="H3362" t="str">
        <f t="shared" si="52"/>
        <v/>
      </c>
    </row>
    <row r="3363" spans="8:8">
      <c r="H3363" t="str">
        <f t="shared" si="52"/>
        <v/>
      </c>
    </row>
    <row r="3364" spans="8:8">
      <c r="H3364" t="str">
        <f t="shared" si="52"/>
        <v/>
      </c>
    </row>
    <row r="3365" spans="8:8">
      <c r="H3365" t="str">
        <f t="shared" si="52"/>
        <v/>
      </c>
    </row>
    <row r="3366" spans="8:8">
      <c r="H3366" t="str">
        <f t="shared" si="52"/>
        <v/>
      </c>
    </row>
    <row r="3367" spans="8:8">
      <c r="H3367" t="str">
        <f t="shared" si="52"/>
        <v/>
      </c>
    </row>
    <row r="3368" spans="8:8">
      <c r="H3368" t="str">
        <f t="shared" si="52"/>
        <v/>
      </c>
    </row>
    <row r="3369" spans="8:8">
      <c r="H3369" t="str">
        <f t="shared" si="52"/>
        <v/>
      </c>
    </row>
    <row r="3370" spans="8:8">
      <c r="H3370" t="str">
        <f t="shared" si="52"/>
        <v/>
      </c>
    </row>
    <row r="3371" spans="8:8">
      <c r="H3371" t="str">
        <f t="shared" si="52"/>
        <v/>
      </c>
    </row>
    <row r="3372" spans="8:8">
      <c r="H3372" t="str">
        <f t="shared" si="52"/>
        <v/>
      </c>
    </row>
    <row r="3373" spans="8:8">
      <c r="H3373" t="str">
        <f t="shared" si="52"/>
        <v/>
      </c>
    </row>
    <row r="3374" spans="8:8">
      <c r="H3374" t="str">
        <f t="shared" si="52"/>
        <v/>
      </c>
    </row>
    <row r="3375" spans="8:8">
      <c r="H3375" t="str">
        <f t="shared" si="52"/>
        <v/>
      </c>
    </row>
    <row r="3376" spans="8:8">
      <c r="H3376" t="str">
        <f t="shared" si="52"/>
        <v/>
      </c>
    </row>
    <row r="3377" spans="8:8">
      <c r="H3377" t="str">
        <f t="shared" si="52"/>
        <v/>
      </c>
    </row>
    <row r="3378" spans="8:8">
      <c r="H3378" t="str">
        <f t="shared" si="52"/>
        <v/>
      </c>
    </row>
    <row r="3379" spans="8:8">
      <c r="H3379" t="str">
        <f t="shared" si="52"/>
        <v/>
      </c>
    </row>
    <row r="3380" spans="8:8">
      <c r="H3380" t="str">
        <f t="shared" si="52"/>
        <v/>
      </c>
    </row>
    <row r="3381" spans="8:8">
      <c r="H3381" t="str">
        <f t="shared" si="52"/>
        <v/>
      </c>
    </row>
    <row r="3382" spans="8:8">
      <c r="H3382" t="str">
        <f t="shared" si="52"/>
        <v/>
      </c>
    </row>
    <row r="3383" spans="8:8">
      <c r="H3383" t="str">
        <f t="shared" si="52"/>
        <v/>
      </c>
    </row>
    <row r="3384" spans="8:8">
      <c r="H3384" t="str">
        <f t="shared" si="52"/>
        <v/>
      </c>
    </row>
    <row r="3385" spans="8:8">
      <c r="H3385" t="str">
        <f t="shared" si="52"/>
        <v/>
      </c>
    </row>
    <row r="3386" spans="8:8">
      <c r="H3386" t="str">
        <f t="shared" si="52"/>
        <v/>
      </c>
    </row>
    <row r="3387" spans="8:8">
      <c r="H3387" t="str">
        <f t="shared" si="52"/>
        <v/>
      </c>
    </row>
    <row r="3388" spans="8:8">
      <c r="H3388" t="str">
        <f t="shared" si="52"/>
        <v/>
      </c>
    </row>
    <row r="3389" spans="8:8">
      <c r="H3389" t="str">
        <f t="shared" si="52"/>
        <v/>
      </c>
    </row>
    <row r="3390" spans="8:8">
      <c r="H3390" t="str">
        <f t="shared" si="52"/>
        <v/>
      </c>
    </row>
    <row r="3391" spans="8:8">
      <c r="H3391" t="str">
        <f t="shared" si="52"/>
        <v/>
      </c>
    </row>
    <row r="3392" spans="8:8">
      <c r="H3392" t="str">
        <f t="shared" si="52"/>
        <v/>
      </c>
    </row>
    <row r="3393" spans="8:8">
      <c r="H3393" t="str">
        <f t="shared" si="52"/>
        <v/>
      </c>
    </row>
    <row r="3394" spans="8:8">
      <c r="H3394" t="str">
        <f t="shared" si="52"/>
        <v/>
      </c>
    </row>
    <row r="3395" spans="8:8">
      <c r="H3395" t="str">
        <f t="shared" ref="H3395:H3458" si="53">IFERROR(IF(DATEDIF(F3395,G3395,"m")=0,"",DATEDIF(F3395,G3395,"m"))+1,"")</f>
        <v/>
      </c>
    </row>
    <row r="3396" spans="8:8">
      <c r="H3396" t="str">
        <f t="shared" si="53"/>
        <v/>
      </c>
    </row>
    <row r="3397" spans="8:8">
      <c r="H3397" t="str">
        <f t="shared" si="53"/>
        <v/>
      </c>
    </row>
    <row r="3398" spans="8:8">
      <c r="H3398" t="str">
        <f t="shared" si="53"/>
        <v/>
      </c>
    </row>
    <row r="3399" spans="8:8">
      <c r="H3399" t="str">
        <f t="shared" si="53"/>
        <v/>
      </c>
    </row>
    <row r="3400" spans="8:8">
      <c r="H3400" t="str">
        <f t="shared" si="53"/>
        <v/>
      </c>
    </row>
    <row r="3401" spans="8:8">
      <c r="H3401" t="str">
        <f t="shared" si="53"/>
        <v/>
      </c>
    </row>
    <row r="3402" spans="8:8">
      <c r="H3402" t="str">
        <f t="shared" si="53"/>
        <v/>
      </c>
    </row>
    <row r="3403" spans="8:8">
      <c r="H3403" t="str">
        <f t="shared" si="53"/>
        <v/>
      </c>
    </row>
    <row r="3404" spans="8:8">
      <c r="H3404" t="str">
        <f t="shared" si="53"/>
        <v/>
      </c>
    </row>
    <row r="3405" spans="8:8">
      <c r="H3405" t="str">
        <f t="shared" si="53"/>
        <v/>
      </c>
    </row>
    <row r="3406" spans="8:8">
      <c r="H3406" t="str">
        <f t="shared" si="53"/>
        <v/>
      </c>
    </row>
    <row r="3407" spans="8:8">
      <c r="H3407" t="str">
        <f t="shared" si="53"/>
        <v/>
      </c>
    </row>
    <row r="3408" spans="8:8">
      <c r="H3408" t="str">
        <f t="shared" si="53"/>
        <v/>
      </c>
    </row>
    <row r="3409" spans="8:8">
      <c r="H3409" t="str">
        <f t="shared" si="53"/>
        <v/>
      </c>
    </row>
    <row r="3410" spans="8:8">
      <c r="H3410" t="str">
        <f t="shared" si="53"/>
        <v/>
      </c>
    </row>
    <row r="3411" spans="8:8">
      <c r="H3411" t="str">
        <f t="shared" si="53"/>
        <v/>
      </c>
    </row>
    <row r="3412" spans="8:8">
      <c r="H3412" t="str">
        <f t="shared" si="53"/>
        <v/>
      </c>
    </row>
    <row r="3413" spans="8:8">
      <c r="H3413" t="str">
        <f t="shared" si="53"/>
        <v/>
      </c>
    </row>
    <row r="3414" spans="8:8">
      <c r="H3414" t="str">
        <f t="shared" si="53"/>
        <v/>
      </c>
    </row>
    <row r="3415" spans="8:8">
      <c r="H3415" t="str">
        <f t="shared" si="53"/>
        <v/>
      </c>
    </row>
    <row r="3416" spans="8:8">
      <c r="H3416" t="str">
        <f t="shared" si="53"/>
        <v/>
      </c>
    </row>
    <row r="3417" spans="8:8">
      <c r="H3417" t="str">
        <f t="shared" si="53"/>
        <v/>
      </c>
    </row>
    <row r="3418" spans="8:8">
      <c r="H3418" t="str">
        <f t="shared" si="53"/>
        <v/>
      </c>
    </row>
    <row r="3419" spans="8:8">
      <c r="H3419" t="str">
        <f t="shared" si="53"/>
        <v/>
      </c>
    </row>
    <row r="3420" spans="8:8">
      <c r="H3420" t="str">
        <f t="shared" si="53"/>
        <v/>
      </c>
    </row>
    <row r="3421" spans="8:8">
      <c r="H3421" t="str">
        <f t="shared" si="53"/>
        <v/>
      </c>
    </row>
    <row r="3422" spans="8:8">
      <c r="H3422" t="str">
        <f t="shared" si="53"/>
        <v/>
      </c>
    </row>
    <row r="3423" spans="8:8">
      <c r="H3423" t="str">
        <f t="shared" si="53"/>
        <v/>
      </c>
    </row>
    <row r="3424" spans="8:8">
      <c r="H3424" t="str">
        <f t="shared" si="53"/>
        <v/>
      </c>
    </row>
    <row r="3425" spans="8:8">
      <c r="H3425" t="str">
        <f t="shared" si="53"/>
        <v/>
      </c>
    </row>
    <row r="3426" spans="8:8">
      <c r="H3426" t="str">
        <f t="shared" si="53"/>
        <v/>
      </c>
    </row>
    <row r="3427" spans="8:8">
      <c r="H3427" t="str">
        <f t="shared" si="53"/>
        <v/>
      </c>
    </row>
    <row r="3428" spans="8:8">
      <c r="H3428" t="str">
        <f t="shared" si="53"/>
        <v/>
      </c>
    </row>
    <row r="3429" spans="8:8">
      <c r="H3429" t="str">
        <f t="shared" si="53"/>
        <v/>
      </c>
    </row>
    <row r="3430" spans="8:8">
      <c r="H3430" t="str">
        <f t="shared" si="53"/>
        <v/>
      </c>
    </row>
    <row r="3431" spans="8:8">
      <c r="H3431" t="str">
        <f t="shared" si="53"/>
        <v/>
      </c>
    </row>
    <row r="3432" spans="8:8">
      <c r="H3432" t="str">
        <f t="shared" si="53"/>
        <v/>
      </c>
    </row>
    <row r="3433" spans="8:8">
      <c r="H3433" t="str">
        <f t="shared" si="53"/>
        <v/>
      </c>
    </row>
    <row r="3434" spans="8:8">
      <c r="H3434" t="str">
        <f t="shared" si="53"/>
        <v/>
      </c>
    </row>
    <row r="3435" spans="8:8">
      <c r="H3435" t="str">
        <f t="shared" si="53"/>
        <v/>
      </c>
    </row>
    <row r="3436" spans="8:8">
      <c r="H3436" t="str">
        <f t="shared" si="53"/>
        <v/>
      </c>
    </row>
    <row r="3437" spans="8:8">
      <c r="H3437" t="str">
        <f t="shared" si="53"/>
        <v/>
      </c>
    </row>
    <row r="3438" spans="8:8">
      <c r="H3438" t="str">
        <f t="shared" si="53"/>
        <v/>
      </c>
    </row>
    <row r="3439" spans="8:8">
      <c r="H3439" t="str">
        <f t="shared" si="53"/>
        <v/>
      </c>
    </row>
    <row r="3440" spans="8:8">
      <c r="H3440" t="str">
        <f t="shared" si="53"/>
        <v/>
      </c>
    </row>
    <row r="3441" spans="8:8">
      <c r="H3441" t="str">
        <f t="shared" si="53"/>
        <v/>
      </c>
    </row>
    <row r="3442" spans="8:8">
      <c r="H3442" t="str">
        <f t="shared" si="53"/>
        <v/>
      </c>
    </row>
    <row r="3443" spans="8:8">
      <c r="H3443" t="str">
        <f t="shared" si="53"/>
        <v/>
      </c>
    </row>
    <row r="3444" spans="8:8">
      <c r="H3444" t="str">
        <f t="shared" si="53"/>
        <v/>
      </c>
    </row>
    <row r="3445" spans="8:8">
      <c r="H3445" t="str">
        <f t="shared" si="53"/>
        <v/>
      </c>
    </row>
    <row r="3446" spans="8:8">
      <c r="H3446" t="str">
        <f t="shared" si="53"/>
        <v/>
      </c>
    </row>
    <row r="3447" spans="8:8">
      <c r="H3447" t="str">
        <f t="shared" si="53"/>
        <v/>
      </c>
    </row>
    <row r="3448" spans="8:8">
      <c r="H3448" t="str">
        <f t="shared" si="53"/>
        <v/>
      </c>
    </row>
    <row r="3449" spans="8:8">
      <c r="H3449" t="str">
        <f t="shared" si="53"/>
        <v/>
      </c>
    </row>
    <row r="3450" spans="8:8">
      <c r="H3450" t="str">
        <f t="shared" si="53"/>
        <v/>
      </c>
    </row>
    <row r="3451" spans="8:8">
      <c r="H3451" t="str">
        <f t="shared" si="53"/>
        <v/>
      </c>
    </row>
    <row r="3452" spans="8:8">
      <c r="H3452" t="str">
        <f t="shared" si="53"/>
        <v/>
      </c>
    </row>
    <row r="3453" spans="8:8">
      <c r="H3453" t="str">
        <f t="shared" si="53"/>
        <v/>
      </c>
    </row>
    <row r="3454" spans="8:8">
      <c r="H3454" t="str">
        <f t="shared" si="53"/>
        <v/>
      </c>
    </row>
    <row r="3455" spans="8:8">
      <c r="H3455" t="str">
        <f t="shared" si="53"/>
        <v/>
      </c>
    </row>
    <row r="3456" spans="8:8">
      <c r="H3456" t="str">
        <f t="shared" si="53"/>
        <v/>
      </c>
    </row>
    <row r="3457" spans="8:8">
      <c r="H3457" t="str">
        <f t="shared" si="53"/>
        <v/>
      </c>
    </row>
    <row r="3458" spans="8:8">
      <c r="H3458" t="str">
        <f t="shared" si="53"/>
        <v/>
      </c>
    </row>
    <row r="3459" spans="8:8">
      <c r="H3459" t="str">
        <f t="shared" ref="H3459:H3522" si="54">IFERROR(IF(DATEDIF(F3459,G3459,"m")=0,"",DATEDIF(F3459,G3459,"m"))+1,"")</f>
        <v/>
      </c>
    </row>
    <row r="3460" spans="8:8">
      <c r="H3460" t="str">
        <f t="shared" si="54"/>
        <v/>
      </c>
    </row>
    <row r="3461" spans="8:8">
      <c r="H3461" t="str">
        <f t="shared" si="54"/>
        <v/>
      </c>
    </row>
    <row r="3462" spans="8:8">
      <c r="H3462" t="str">
        <f t="shared" si="54"/>
        <v/>
      </c>
    </row>
    <row r="3463" spans="8:8">
      <c r="H3463" t="str">
        <f t="shared" si="54"/>
        <v/>
      </c>
    </row>
    <row r="3464" spans="8:8">
      <c r="H3464" t="str">
        <f t="shared" si="54"/>
        <v/>
      </c>
    </row>
    <row r="3465" spans="8:8">
      <c r="H3465" t="str">
        <f t="shared" si="54"/>
        <v/>
      </c>
    </row>
    <row r="3466" spans="8:8">
      <c r="H3466" t="str">
        <f t="shared" si="54"/>
        <v/>
      </c>
    </row>
    <row r="3467" spans="8:8">
      <c r="H3467" t="str">
        <f t="shared" si="54"/>
        <v/>
      </c>
    </row>
    <row r="3468" spans="8:8">
      <c r="H3468" t="str">
        <f t="shared" si="54"/>
        <v/>
      </c>
    </row>
    <row r="3469" spans="8:8">
      <c r="H3469" t="str">
        <f t="shared" si="54"/>
        <v/>
      </c>
    </row>
    <row r="3470" spans="8:8">
      <c r="H3470" t="str">
        <f t="shared" si="54"/>
        <v/>
      </c>
    </row>
    <row r="3471" spans="8:8">
      <c r="H3471" t="str">
        <f t="shared" si="54"/>
        <v/>
      </c>
    </row>
    <row r="3472" spans="8:8">
      <c r="H3472" t="str">
        <f t="shared" si="54"/>
        <v/>
      </c>
    </row>
    <row r="3473" spans="8:8">
      <c r="H3473" t="str">
        <f t="shared" si="54"/>
        <v/>
      </c>
    </row>
    <row r="3474" spans="8:8">
      <c r="H3474" t="str">
        <f t="shared" si="54"/>
        <v/>
      </c>
    </row>
    <row r="3475" spans="8:8">
      <c r="H3475" t="str">
        <f t="shared" si="54"/>
        <v/>
      </c>
    </row>
    <row r="3476" spans="8:8">
      <c r="H3476" t="str">
        <f t="shared" si="54"/>
        <v/>
      </c>
    </row>
    <row r="3477" spans="8:8">
      <c r="H3477" t="str">
        <f t="shared" si="54"/>
        <v/>
      </c>
    </row>
    <row r="3478" spans="8:8">
      <c r="H3478" t="str">
        <f t="shared" si="54"/>
        <v/>
      </c>
    </row>
    <row r="3479" spans="8:8">
      <c r="H3479" t="str">
        <f t="shared" si="54"/>
        <v/>
      </c>
    </row>
    <row r="3480" spans="8:8">
      <c r="H3480" t="str">
        <f t="shared" si="54"/>
        <v/>
      </c>
    </row>
    <row r="3481" spans="8:8">
      <c r="H3481" t="str">
        <f t="shared" si="54"/>
        <v/>
      </c>
    </row>
    <row r="3482" spans="8:8">
      <c r="H3482" t="str">
        <f t="shared" si="54"/>
        <v/>
      </c>
    </row>
    <row r="3483" spans="8:8">
      <c r="H3483" t="str">
        <f t="shared" si="54"/>
        <v/>
      </c>
    </row>
    <row r="3484" spans="8:8">
      <c r="H3484" t="str">
        <f t="shared" si="54"/>
        <v/>
      </c>
    </row>
    <row r="3485" spans="8:8">
      <c r="H3485" t="str">
        <f t="shared" si="54"/>
        <v/>
      </c>
    </row>
    <row r="3486" spans="8:8">
      <c r="H3486" t="str">
        <f t="shared" si="54"/>
        <v/>
      </c>
    </row>
    <row r="3487" spans="8:8">
      <c r="H3487" t="str">
        <f t="shared" si="54"/>
        <v/>
      </c>
    </row>
    <row r="3488" spans="8:8">
      <c r="H3488" t="str">
        <f t="shared" si="54"/>
        <v/>
      </c>
    </row>
    <row r="3489" spans="8:8">
      <c r="H3489" t="str">
        <f t="shared" si="54"/>
        <v/>
      </c>
    </row>
    <row r="3490" spans="8:8">
      <c r="H3490" t="str">
        <f t="shared" si="54"/>
        <v/>
      </c>
    </row>
    <row r="3491" spans="8:8">
      <c r="H3491" t="str">
        <f t="shared" si="54"/>
        <v/>
      </c>
    </row>
    <row r="3492" spans="8:8">
      <c r="H3492" t="str">
        <f t="shared" si="54"/>
        <v/>
      </c>
    </row>
    <row r="3493" spans="8:8">
      <c r="H3493" t="str">
        <f t="shared" si="54"/>
        <v/>
      </c>
    </row>
    <row r="3494" spans="8:8">
      <c r="H3494" t="str">
        <f t="shared" si="54"/>
        <v/>
      </c>
    </row>
    <row r="3495" spans="8:8">
      <c r="H3495" t="str">
        <f t="shared" si="54"/>
        <v/>
      </c>
    </row>
    <row r="3496" spans="8:8">
      <c r="H3496" t="str">
        <f t="shared" si="54"/>
        <v/>
      </c>
    </row>
    <row r="3497" spans="8:8">
      <c r="H3497" t="str">
        <f t="shared" si="54"/>
        <v/>
      </c>
    </row>
    <row r="3498" spans="8:8">
      <c r="H3498" t="str">
        <f t="shared" si="54"/>
        <v/>
      </c>
    </row>
    <row r="3499" spans="8:8">
      <c r="H3499" t="str">
        <f t="shared" si="54"/>
        <v/>
      </c>
    </row>
    <row r="3500" spans="8:8">
      <c r="H3500" t="str">
        <f t="shared" si="54"/>
        <v/>
      </c>
    </row>
    <row r="3501" spans="8:8">
      <c r="H3501" t="str">
        <f t="shared" si="54"/>
        <v/>
      </c>
    </row>
    <row r="3502" spans="8:8">
      <c r="H3502" t="str">
        <f t="shared" si="54"/>
        <v/>
      </c>
    </row>
    <row r="3503" spans="8:8">
      <c r="H3503" t="str">
        <f t="shared" si="54"/>
        <v/>
      </c>
    </row>
    <row r="3504" spans="8:8">
      <c r="H3504" t="str">
        <f t="shared" si="54"/>
        <v/>
      </c>
    </row>
    <row r="3505" spans="8:8">
      <c r="H3505" t="str">
        <f t="shared" si="54"/>
        <v/>
      </c>
    </row>
    <row r="3506" spans="8:8">
      <c r="H3506" t="str">
        <f t="shared" si="54"/>
        <v/>
      </c>
    </row>
    <row r="3507" spans="8:8">
      <c r="H3507" t="str">
        <f t="shared" si="54"/>
        <v/>
      </c>
    </row>
    <row r="3508" spans="8:8">
      <c r="H3508" t="str">
        <f t="shared" si="54"/>
        <v/>
      </c>
    </row>
    <row r="3509" spans="8:8">
      <c r="H3509" t="str">
        <f t="shared" si="54"/>
        <v/>
      </c>
    </row>
    <row r="3510" spans="8:8">
      <c r="H3510" t="str">
        <f t="shared" si="54"/>
        <v/>
      </c>
    </row>
    <row r="3511" spans="8:8">
      <c r="H3511" t="str">
        <f t="shared" si="54"/>
        <v/>
      </c>
    </row>
    <row r="3512" spans="8:8">
      <c r="H3512" t="str">
        <f t="shared" si="54"/>
        <v/>
      </c>
    </row>
    <row r="3513" spans="8:8">
      <c r="H3513" t="str">
        <f t="shared" si="54"/>
        <v/>
      </c>
    </row>
    <row r="3514" spans="8:8">
      <c r="H3514" t="str">
        <f t="shared" si="54"/>
        <v/>
      </c>
    </row>
    <row r="3515" spans="8:8">
      <c r="H3515" t="str">
        <f t="shared" si="54"/>
        <v/>
      </c>
    </row>
    <row r="3516" spans="8:8">
      <c r="H3516" t="str">
        <f t="shared" si="54"/>
        <v/>
      </c>
    </row>
    <row r="3517" spans="8:8">
      <c r="H3517" t="str">
        <f t="shared" si="54"/>
        <v/>
      </c>
    </row>
    <row r="3518" spans="8:8">
      <c r="H3518" t="str">
        <f t="shared" si="54"/>
        <v/>
      </c>
    </row>
    <row r="3519" spans="8:8">
      <c r="H3519" t="str">
        <f t="shared" si="54"/>
        <v/>
      </c>
    </row>
    <row r="3520" spans="8:8">
      <c r="H3520" t="str">
        <f t="shared" si="54"/>
        <v/>
      </c>
    </row>
    <row r="3521" spans="8:8">
      <c r="H3521" t="str">
        <f t="shared" si="54"/>
        <v/>
      </c>
    </row>
    <row r="3522" spans="8:8">
      <c r="H3522" t="str">
        <f t="shared" si="54"/>
        <v/>
      </c>
    </row>
    <row r="3523" spans="8:8">
      <c r="H3523" t="str">
        <f t="shared" ref="H3523:H3586" si="55">IFERROR(IF(DATEDIF(F3523,G3523,"m")=0,"",DATEDIF(F3523,G3523,"m"))+1,"")</f>
        <v/>
      </c>
    </row>
    <row r="3524" spans="8:8">
      <c r="H3524" t="str">
        <f t="shared" si="55"/>
        <v/>
      </c>
    </row>
    <row r="3525" spans="8:8">
      <c r="H3525" t="str">
        <f t="shared" si="55"/>
        <v/>
      </c>
    </row>
    <row r="3526" spans="8:8">
      <c r="H3526" t="str">
        <f t="shared" si="55"/>
        <v/>
      </c>
    </row>
    <row r="3527" spans="8:8">
      <c r="H3527" t="str">
        <f t="shared" si="55"/>
        <v/>
      </c>
    </row>
    <row r="3528" spans="8:8">
      <c r="H3528" t="str">
        <f t="shared" si="55"/>
        <v/>
      </c>
    </row>
    <row r="3529" spans="8:8">
      <c r="H3529" t="str">
        <f t="shared" si="55"/>
        <v/>
      </c>
    </row>
    <row r="3530" spans="8:8">
      <c r="H3530" t="str">
        <f t="shared" si="55"/>
        <v/>
      </c>
    </row>
    <row r="3531" spans="8:8">
      <c r="H3531" t="str">
        <f t="shared" si="55"/>
        <v/>
      </c>
    </row>
    <row r="3532" spans="8:8">
      <c r="H3532" t="str">
        <f t="shared" si="55"/>
        <v/>
      </c>
    </row>
    <row r="3533" spans="8:8">
      <c r="H3533" t="str">
        <f t="shared" si="55"/>
        <v/>
      </c>
    </row>
    <row r="3534" spans="8:8">
      <c r="H3534" t="str">
        <f t="shared" si="55"/>
        <v/>
      </c>
    </row>
    <row r="3535" spans="8:8">
      <c r="H3535" t="str">
        <f t="shared" si="55"/>
        <v/>
      </c>
    </row>
    <row r="3536" spans="8:8">
      <c r="H3536" t="str">
        <f t="shared" si="55"/>
        <v/>
      </c>
    </row>
    <row r="3537" spans="8:8">
      <c r="H3537" t="str">
        <f t="shared" si="55"/>
        <v/>
      </c>
    </row>
    <row r="3538" spans="8:8">
      <c r="H3538" t="str">
        <f t="shared" si="55"/>
        <v/>
      </c>
    </row>
    <row r="3539" spans="8:8">
      <c r="H3539" t="str">
        <f t="shared" si="55"/>
        <v/>
      </c>
    </row>
    <row r="3540" spans="8:8">
      <c r="H3540" t="str">
        <f t="shared" si="55"/>
        <v/>
      </c>
    </row>
    <row r="3541" spans="8:8">
      <c r="H3541" t="str">
        <f t="shared" si="55"/>
        <v/>
      </c>
    </row>
    <row r="3542" spans="8:8">
      <c r="H3542" t="str">
        <f t="shared" si="55"/>
        <v/>
      </c>
    </row>
    <row r="3543" spans="8:8">
      <c r="H3543" t="str">
        <f t="shared" si="55"/>
        <v/>
      </c>
    </row>
    <row r="3544" spans="8:8">
      <c r="H3544" t="str">
        <f t="shared" si="55"/>
        <v/>
      </c>
    </row>
    <row r="3545" spans="8:8">
      <c r="H3545" t="str">
        <f t="shared" si="55"/>
        <v/>
      </c>
    </row>
    <row r="3546" spans="8:8">
      <c r="H3546" t="str">
        <f t="shared" si="55"/>
        <v/>
      </c>
    </row>
    <row r="3547" spans="8:8">
      <c r="H3547" t="str">
        <f t="shared" si="55"/>
        <v/>
      </c>
    </row>
    <row r="3548" spans="8:8">
      <c r="H3548" t="str">
        <f t="shared" si="55"/>
        <v/>
      </c>
    </row>
    <row r="3549" spans="8:8">
      <c r="H3549" t="str">
        <f t="shared" si="55"/>
        <v/>
      </c>
    </row>
    <row r="3550" spans="8:8">
      <c r="H3550" t="str">
        <f t="shared" si="55"/>
        <v/>
      </c>
    </row>
    <row r="3551" spans="8:8">
      <c r="H3551" t="str">
        <f t="shared" si="55"/>
        <v/>
      </c>
    </row>
    <row r="3552" spans="8:8">
      <c r="H3552" t="str">
        <f t="shared" si="55"/>
        <v/>
      </c>
    </row>
    <row r="3553" spans="8:8">
      <c r="H3553" t="str">
        <f t="shared" si="55"/>
        <v/>
      </c>
    </row>
    <row r="3554" spans="8:8">
      <c r="H3554" t="str">
        <f t="shared" si="55"/>
        <v/>
      </c>
    </row>
    <row r="3555" spans="8:8">
      <c r="H3555" t="str">
        <f t="shared" si="55"/>
        <v/>
      </c>
    </row>
    <row r="3556" spans="8:8">
      <c r="H3556" t="str">
        <f t="shared" si="55"/>
        <v/>
      </c>
    </row>
    <row r="3557" spans="8:8">
      <c r="H3557" t="str">
        <f t="shared" si="55"/>
        <v/>
      </c>
    </row>
    <row r="3558" spans="8:8">
      <c r="H3558" t="str">
        <f t="shared" si="55"/>
        <v/>
      </c>
    </row>
    <row r="3559" spans="8:8">
      <c r="H3559" t="str">
        <f t="shared" si="55"/>
        <v/>
      </c>
    </row>
    <row r="3560" spans="8:8">
      <c r="H3560" t="str">
        <f t="shared" si="55"/>
        <v/>
      </c>
    </row>
    <row r="3561" spans="8:8">
      <c r="H3561" t="str">
        <f t="shared" si="55"/>
        <v/>
      </c>
    </row>
    <row r="3562" spans="8:8">
      <c r="H3562" t="str">
        <f t="shared" si="55"/>
        <v/>
      </c>
    </row>
    <row r="3563" spans="8:8">
      <c r="H3563" t="str">
        <f t="shared" si="55"/>
        <v/>
      </c>
    </row>
    <row r="3564" spans="8:8">
      <c r="H3564" t="str">
        <f t="shared" si="55"/>
        <v/>
      </c>
    </row>
    <row r="3565" spans="8:8">
      <c r="H3565" t="str">
        <f t="shared" si="55"/>
        <v/>
      </c>
    </row>
    <row r="3566" spans="8:8">
      <c r="H3566" t="str">
        <f t="shared" si="55"/>
        <v/>
      </c>
    </row>
    <row r="3567" spans="8:8">
      <c r="H3567" t="str">
        <f t="shared" si="55"/>
        <v/>
      </c>
    </row>
    <row r="3568" spans="8:8">
      <c r="H3568" t="str">
        <f t="shared" si="55"/>
        <v/>
      </c>
    </row>
    <row r="3569" spans="8:8">
      <c r="H3569" t="str">
        <f t="shared" si="55"/>
        <v/>
      </c>
    </row>
    <row r="3570" spans="8:8">
      <c r="H3570" t="str">
        <f t="shared" si="55"/>
        <v/>
      </c>
    </row>
    <row r="3571" spans="8:8">
      <c r="H3571" t="str">
        <f t="shared" si="55"/>
        <v/>
      </c>
    </row>
    <row r="3572" spans="8:8">
      <c r="H3572" t="str">
        <f t="shared" si="55"/>
        <v/>
      </c>
    </row>
    <row r="3573" spans="8:8">
      <c r="H3573" t="str">
        <f t="shared" si="55"/>
        <v/>
      </c>
    </row>
    <row r="3574" spans="8:8">
      <c r="H3574" t="str">
        <f t="shared" si="55"/>
        <v/>
      </c>
    </row>
    <row r="3575" spans="8:8">
      <c r="H3575" t="str">
        <f t="shared" si="55"/>
        <v/>
      </c>
    </row>
    <row r="3576" spans="8:8">
      <c r="H3576" t="str">
        <f t="shared" si="55"/>
        <v/>
      </c>
    </row>
    <row r="3577" spans="8:8">
      <c r="H3577" t="str">
        <f t="shared" si="55"/>
        <v/>
      </c>
    </row>
    <row r="3578" spans="8:8">
      <c r="H3578" t="str">
        <f t="shared" si="55"/>
        <v/>
      </c>
    </row>
    <row r="3579" spans="8:8">
      <c r="H3579" t="str">
        <f t="shared" si="55"/>
        <v/>
      </c>
    </row>
    <row r="3580" spans="8:8">
      <c r="H3580" t="str">
        <f t="shared" si="55"/>
        <v/>
      </c>
    </row>
    <row r="3581" spans="8:8">
      <c r="H3581" t="str">
        <f t="shared" si="55"/>
        <v/>
      </c>
    </row>
    <row r="3582" spans="8:8">
      <c r="H3582" t="str">
        <f t="shared" si="55"/>
        <v/>
      </c>
    </row>
    <row r="3583" spans="8:8">
      <c r="H3583" t="str">
        <f t="shared" si="55"/>
        <v/>
      </c>
    </row>
    <row r="3584" spans="8:8">
      <c r="H3584" t="str">
        <f t="shared" si="55"/>
        <v/>
      </c>
    </row>
    <row r="3585" spans="8:8">
      <c r="H3585" t="str">
        <f t="shared" si="55"/>
        <v/>
      </c>
    </row>
    <row r="3586" spans="8:8">
      <c r="H3586" t="str">
        <f t="shared" si="55"/>
        <v/>
      </c>
    </row>
    <row r="3587" spans="8:8">
      <c r="H3587" t="str">
        <f t="shared" ref="H3587:H3650" si="56">IFERROR(IF(DATEDIF(F3587,G3587,"m")=0,"",DATEDIF(F3587,G3587,"m"))+1,"")</f>
        <v/>
      </c>
    </row>
    <row r="3588" spans="8:8">
      <c r="H3588" t="str">
        <f t="shared" si="56"/>
        <v/>
      </c>
    </row>
    <row r="3589" spans="8:8">
      <c r="H3589" t="str">
        <f t="shared" si="56"/>
        <v/>
      </c>
    </row>
    <row r="3590" spans="8:8">
      <c r="H3590" t="str">
        <f t="shared" si="56"/>
        <v/>
      </c>
    </row>
    <row r="3591" spans="8:8">
      <c r="H3591" t="str">
        <f t="shared" si="56"/>
        <v/>
      </c>
    </row>
    <row r="3592" spans="8:8">
      <c r="H3592" t="str">
        <f t="shared" si="56"/>
        <v/>
      </c>
    </row>
    <row r="3593" spans="8:8">
      <c r="H3593" t="str">
        <f t="shared" si="56"/>
        <v/>
      </c>
    </row>
    <row r="3594" spans="8:8">
      <c r="H3594" t="str">
        <f t="shared" si="56"/>
        <v/>
      </c>
    </row>
    <row r="3595" spans="8:8">
      <c r="H3595" t="str">
        <f t="shared" si="56"/>
        <v/>
      </c>
    </row>
    <row r="3596" spans="8:8">
      <c r="H3596" t="str">
        <f t="shared" si="56"/>
        <v/>
      </c>
    </row>
    <row r="3597" spans="8:8">
      <c r="H3597" t="str">
        <f t="shared" si="56"/>
        <v/>
      </c>
    </row>
    <row r="3598" spans="8:8">
      <c r="H3598" t="str">
        <f t="shared" si="56"/>
        <v/>
      </c>
    </row>
    <row r="3599" spans="8:8">
      <c r="H3599" t="str">
        <f t="shared" si="56"/>
        <v/>
      </c>
    </row>
    <row r="3600" spans="8:8">
      <c r="H3600" t="str">
        <f t="shared" si="56"/>
        <v/>
      </c>
    </row>
    <row r="3601" spans="8:8">
      <c r="H3601" t="str">
        <f t="shared" si="56"/>
        <v/>
      </c>
    </row>
    <row r="3602" spans="8:8">
      <c r="H3602" t="str">
        <f t="shared" si="56"/>
        <v/>
      </c>
    </row>
    <row r="3603" spans="8:8">
      <c r="H3603" t="str">
        <f t="shared" si="56"/>
        <v/>
      </c>
    </row>
    <row r="3604" spans="8:8">
      <c r="H3604" t="str">
        <f t="shared" si="56"/>
        <v/>
      </c>
    </row>
    <row r="3605" spans="8:8">
      <c r="H3605" t="str">
        <f t="shared" si="56"/>
        <v/>
      </c>
    </row>
    <row r="3606" spans="8:8">
      <c r="H3606" t="str">
        <f t="shared" si="56"/>
        <v/>
      </c>
    </row>
    <row r="3607" spans="8:8">
      <c r="H3607" t="str">
        <f t="shared" si="56"/>
        <v/>
      </c>
    </row>
    <row r="3608" spans="8:8">
      <c r="H3608" t="str">
        <f t="shared" si="56"/>
        <v/>
      </c>
    </row>
    <row r="3609" spans="8:8">
      <c r="H3609" t="str">
        <f t="shared" si="56"/>
        <v/>
      </c>
    </row>
    <row r="3610" spans="8:8">
      <c r="H3610" t="str">
        <f t="shared" si="56"/>
        <v/>
      </c>
    </row>
    <row r="3611" spans="8:8">
      <c r="H3611" t="str">
        <f t="shared" si="56"/>
        <v/>
      </c>
    </row>
    <row r="3612" spans="8:8">
      <c r="H3612" t="str">
        <f t="shared" si="56"/>
        <v/>
      </c>
    </row>
    <row r="3613" spans="8:8">
      <c r="H3613" t="str">
        <f t="shared" si="56"/>
        <v/>
      </c>
    </row>
    <row r="3614" spans="8:8">
      <c r="H3614" t="str">
        <f t="shared" si="56"/>
        <v/>
      </c>
    </row>
    <row r="3615" spans="8:8">
      <c r="H3615" t="str">
        <f t="shared" si="56"/>
        <v/>
      </c>
    </row>
    <row r="3616" spans="8:8">
      <c r="H3616" t="str">
        <f t="shared" si="56"/>
        <v/>
      </c>
    </row>
    <row r="3617" spans="8:8">
      <c r="H3617" t="str">
        <f t="shared" si="56"/>
        <v/>
      </c>
    </row>
    <row r="3618" spans="8:8">
      <c r="H3618" t="str">
        <f t="shared" si="56"/>
        <v/>
      </c>
    </row>
    <row r="3619" spans="8:8">
      <c r="H3619" t="str">
        <f t="shared" si="56"/>
        <v/>
      </c>
    </row>
    <row r="3620" spans="8:8">
      <c r="H3620" t="str">
        <f t="shared" si="56"/>
        <v/>
      </c>
    </row>
    <row r="3621" spans="8:8">
      <c r="H3621" t="str">
        <f t="shared" si="56"/>
        <v/>
      </c>
    </row>
    <row r="3622" spans="8:8">
      <c r="H3622" t="str">
        <f t="shared" si="56"/>
        <v/>
      </c>
    </row>
    <row r="3623" spans="8:8">
      <c r="H3623" t="str">
        <f t="shared" si="56"/>
        <v/>
      </c>
    </row>
    <row r="3624" spans="8:8">
      <c r="H3624" t="str">
        <f t="shared" si="56"/>
        <v/>
      </c>
    </row>
    <row r="3625" spans="8:8">
      <c r="H3625" t="str">
        <f t="shared" si="56"/>
        <v/>
      </c>
    </row>
    <row r="3626" spans="8:8">
      <c r="H3626" t="str">
        <f t="shared" si="56"/>
        <v/>
      </c>
    </row>
    <row r="3627" spans="8:8">
      <c r="H3627" t="str">
        <f t="shared" si="56"/>
        <v/>
      </c>
    </row>
    <row r="3628" spans="8:8">
      <c r="H3628" t="str">
        <f t="shared" si="56"/>
        <v/>
      </c>
    </row>
    <row r="3629" spans="8:8">
      <c r="H3629" t="str">
        <f t="shared" si="56"/>
        <v/>
      </c>
    </row>
    <row r="3630" spans="8:8">
      <c r="H3630" t="str">
        <f t="shared" si="56"/>
        <v/>
      </c>
    </row>
    <row r="3631" spans="8:8">
      <c r="H3631" t="str">
        <f t="shared" si="56"/>
        <v/>
      </c>
    </row>
    <row r="3632" spans="8:8">
      <c r="H3632" t="str">
        <f t="shared" si="56"/>
        <v/>
      </c>
    </row>
    <row r="3633" spans="8:8">
      <c r="H3633" t="str">
        <f t="shared" si="56"/>
        <v/>
      </c>
    </row>
    <row r="3634" spans="8:8">
      <c r="H3634" t="str">
        <f t="shared" si="56"/>
        <v/>
      </c>
    </row>
    <row r="3635" spans="8:8">
      <c r="H3635" t="str">
        <f t="shared" si="56"/>
        <v/>
      </c>
    </row>
    <row r="3636" spans="8:8">
      <c r="H3636" t="str">
        <f t="shared" si="56"/>
        <v/>
      </c>
    </row>
    <row r="3637" spans="8:8">
      <c r="H3637" t="str">
        <f t="shared" si="56"/>
        <v/>
      </c>
    </row>
    <row r="3638" spans="8:8">
      <c r="H3638" t="str">
        <f t="shared" si="56"/>
        <v/>
      </c>
    </row>
    <row r="3639" spans="8:8">
      <c r="H3639" t="str">
        <f t="shared" si="56"/>
        <v/>
      </c>
    </row>
    <row r="3640" spans="8:8">
      <c r="H3640" t="str">
        <f t="shared" si="56"/>
        <v/>
      </c>
    </row>
    <row r="3641" spans="8:8">
      <c r="H3641" t="str">
        <f t="shared" si="56"/>
        <v/>
      </c>
    </row>
    <row r="3642" spans="8:8">
      <c r="H3642" t="str">
        <f t="shared" si="56"/>
        <v/>
      </c>
    </row>
    <row r="3643" spans="8:8">
      <c r="H3643" t="str">
        <f t="shared" si="56"/>
        <v/>
      </c>
    </row>
    <row r="3644" spans="8:8">
      <c r="H3644" t="str">
        <f t="shared" si="56"/>
        <v/>
      </c>
    </row>
    <row r="3645" spans="8:8">
      <c r="H3645" t="str">
        <f t="shared" si="56"/>
        <v/>
      </c>
    </row>
    <row r="3646" spans="8:8">
      <c r="H3646" t="str">
        <f t="shared" si="56"/>
        <v/>
      </c>
    </row>
    <row r="3647" spans="8:8">
      <c r="H3647" t="str">
        <f t="shared" si="56"/>
        <v/>
      </c>
    </row>
    <row r="3648" spans="8:8">
      <c r="H3648" t="str">
        <f t="shared" si="56"/>
        <v/>
      </c>
    </row>
    <row r="3649" spans="8:8">
      <c r="H3649" t="str">
        <f t="shared" si="56"/>
        <v/>
      </c>
    </row>
    <row r="3650" spans="8:8">
      <c r="H3650" t="str">
        <f t="shared" si="56"/>
        <v/>
      </c>
    </row>
    <row r="3651" spans="8:8">
      <c r="H3651" t="str">
        <f t="shared" ref="H3651:H3714" si="57">IFERROR(IF(DATEDIF(F3651,G3651,"m")=0,"",DATEDIF(F3651,G3651,"m"))+1,"")</f>
        <v/>
      </c>
    </row>
    <row r="3652" spans="8:8">
      <c r="H3652" t="str">
        <f t="shared" si="57"/>
        <v/>
      </c>
    </row>
    <row r="3653" spans="8:8">
      <c r="H3653" t="str">
        <f t="shared" si="57"/>
        <v/>
      </c>
    </row>
    <row r="3654" spans="8:8">
      <c r="H3654" t="str">
        <f t="shared" si="57"/>
        <v/>
      </c>
    </row>
    <row r="3655" spans="8:8">
      <c r="H3655" t="str">
        <f t="shared" si="57"/>
        <v/>
      </c>
    </row>
    <row r="3656" spans="8:8">
      <c r="H3656" t="str">
        <f t="shared" si="57"/>
        <v/>
      </c>
    </row>
    <row r="3657" spans="8:8">
      <c r="H3657" t="str">
        <f t="shared" si="57"/>
        <v/>
      </c>
    </row>
    <row r="3658" spans="8:8">
      <c r="H3658" t="str">
        <f t="shared" si="57"/>
        <v/>
      </c>
    </row>
    <row r="3659" spans="8:8">
      <c r="H3659" t="str">
        <f t="shared" si="57"/>
        <v/>
      </c>
    </row>
    <row r="3660" spans="8:8">
      <c r="H3660" t="str">
        <f t="shared" si="57"/>
        <v/>
      </c>
    </row>
    <row r="3661" spans="8:8">
      <c r="H3661" t="str">
        <f t="shared" si="57"/>
        <v/>
      </c>
    </row>
    <row r="3662" spans="8:8">
      <c r="H3662" t="str">
        <f t="shared" si="57"/>
        <v/>
      </c>
    </row>
    <row r="3663" spans="8:8">
      <c r="H3663" t="str">
        <f t="shared" si="57"/>
        <v/>
      </c>
    </row>
    <row r="3664" spans="8:8">
      <c r="H3664" t="str">
        <f t="shared" si="57"/>
        <v/>
      </c>
    </row>
    <row r="3665" spans="8:8">
      <c r="H3665" t="str">
        <f t="shared" si="57"/>
        <v/>
      </c>
    </row>
    <row r="3666" spans="8:8">
      <c r="H3666" t="str">
        <f t="shared" si="57"/>
        <v/>
      </c>
    </row>
    <row r="3667" spans="8:8">
      <c r="H3667" t="str">
        <f t="shared" si="57"/>
        <v/>
      </c>
    </row>
    <row r="3668" spans="8:8">
      <c r="H3668" t="str">
        <f t="shared" si="57"/>
        <v/>
      </c>
    </row>
    <row r="3669" spans="8:8">
      <c r="H3669" t="str">
        <f t="shared" si="57"/>
        <v/>
      </c>
    </row>
    <row r="3670" spans="8:8">
      <c r="H3670" t="str">
        <f t="shared" si="57"/>
        <v/>
      </c>
    </row>
    <row r="3671" spans="8:8">
      <c r="H3671" t="str">
        <f t="shared" si="57"/>
        <v/>
      </c>
    </row>
    <row r="3672" spans="8:8">
      <c r="H3672" t="str">
        <f t="shared" si="57"/>
        <v/>
      </c>
    </row>
    <row r="3673" spans="8:8">
      <c r="H3673" t="str">
        <f t="shared" si="57"/>
        <v/>
      </c>
    </row>
    <row r="3674" spans="8:8">
      <c r="H3674" t="str">
        <f t="shared" si="57"/>
        <v/>
      </c>
    </row>
    <row r="3675" spans="8:8">
      <c r="H3675" t="str">
        <f t="shared" si="57"/>
        <v/>
      </c>
    </row>
    <row r="3676" spans="8:8">
      <c r="H3676" t="str">
        <f t="shared" si="57"/>
        <v/>
      </c>
    </row>
    <row r="3677" spans="8:8">
      <c r="H3677" t="str">
        <f t="shared" si="57"/>
        <v/>
      </c>
    </row>
    <row r="3678" spans="8:8">
      <c r="H3678" t="str">
        <f t="shared" si="57"/>
        <v/>
      </c>
    </row>
    <row r="3679" spans="8:8">
      <c r="H3679" t="str">
        <f t="shared" si="57"/>
        <v/>
      </c>
    </row>
    <row r="3680" spans="8:8">
      <c r="H3680" t="str">
        <f t="shared" si="57"/>
        <v/>
      </c>
    </row>
    <row r="3681" spans="8:8">
      <c r="H3681" t="str">
        <f t="shared" si="57"/>
        <v/>
      </c>
    </row>
    <row r="3682" spans="8:8">
      <c r="H3682" t="str">
        <f t="shared" si="57"/>
        <v/>
      </c>
    </row>
    <row r="3683" spans="8:8">
      <c r="H3683" t="str">
        <f t="shared" si="57"/>
        <v/>
      </c>
    </row>
    <row r="3684" spans="8:8">
      <c r="H3684" t="str">
        <f t="shared" si="57"/>
        <v/>
      </c>
    </row>
    <row r="3685" spans="8:8">
      <c r="H3685" t="str">
        <f t="shared" si="57"/>
        <v/>
      </c>
    </row>
    <row r="3686" spans="8:8">
      <c r="H3686" t="str">
        <f t="shared" si="57"/>
        <v/>
      </c>
    </row>
    <row r="3687" spans="8:8">
      <c r="H3687" t="str">
        <f t="shared" si="57"/>
        <v/>
      </c>
    </row>
    <row r="3688" spans="8:8">
      <c r="H3688" t="str">
        <f t="shared" si="57"/>
        <v/>
      </c>
    </row>
    <row r="3689" spans="8:8">
      <c r="H3689" t="str">
        <f t="shared" si="57"/>
        <v/>
      </c>
    </row>
    <row r="3690" spans="8:8">
      <c r="H3690" t="str">
        <f t="shared" si="57"/>
        <v/>
      </c>
    </row>
    <row r="3691" spans="8:8">
      <c r="H3691" t="str">
        <f t="shared" si="57"/>
        <v/>
      </c>
    </row>
    <row r="3692" spans="8:8">
      <c r="H3692" t="str">
        <f t="shared" si="57"/>
        <v/>
      </c>
    </row>
    <row r="3693" spans="8:8">
      <c r="H3693" t="str">
        <f t="shared" si="57"/>
        <v/>
      </c>
    </row>
    <row r="3694" spans="8:8">
      <c r="H3694" t="str">
        <f t="shared" si="57"/>
        <v/>
      </c>
    </row>
    <row r="3695" spans="8:8">
      <c r="H3695" t="str">
        <f t="shared" si="57"/>
        <v/>
      </c>
    </row>
    <row r="3696" spans="8:8">
      <c r="H3696" t="str">
        <f t="shared" si="57"/>
        <v/>
      </c>
    </row>
    <row r="3697" spans="8:8">
      <c r="H3697" t="str">
        <f t="shared" si="57"/>
        <v/>
      </c>
    </row>
    <row r="3698" spans="8:8">
      <c r="H3698" t="str">
        <f t="shared" si="57"/>
        <v/>
      </c>
    </row>
    <row r="3699" spans="8:8">
      <c r="H3699" t="str">
        <f t="shared" si="57"/>
        <v/>
      </c>
    </row>
    <row r="3700" spans="8:8">
      <c r="H3700" t="str">
        <f t="shared" si="57"/>
        <v/>
      </c>
    </row>
    <row r="3701" spans="8:8">
      <c r="H3701" t="str">
        <f t="shared" si="57"/>
        <v/>
      </c>
    </row>
    <row r="3702" spans="8:8">
      <c r="H3702" t="str">
        <f t="shared" si="57"/>
        <v/>
      </c>
    </row>
    <row r="3703" spans="8:8">
      <c r="H3703" t="str">
        <f t="shared" si="57"/>
        <v/>
      </c>
    </row>
    <row r="3704" spans="8:8">
      <c r="H3704" t="str">
        <f t="shared" si="57"/>
        <v/>
      </c>
    </row>
    <row r="3705" spans="8:8">
      <c r="H3705" t="str">
        <f t="shared" si="57"/>
        <v/>
      </c>
    </row>
    <row r="3706" spans="8:8">
      <c r="H3706" t="str">
        <f t="shared" si="57"/>
        <v/>
      </c>
    </row>
    <row r="3707" spans="8:8">
      <c r="H3707" t="str">
        <f t="shared" si="57"/>
        <v/>
      </c>
    </row>
    <row r="3708" spans="8:8">
      <c r="H3708" t="str">
        <f t="shared" si="57"/>
        <v/>
      </c>
    </row>
    <row r="3709" spans="8:8">
      <c r="H3709" t="str">
        <f t="shared" si="57"/>
        <v/>
      </c>
    </row>
    <row r="3710" spans="8:8">
      <c r="H3710" t="str">
        <f t="shared" si="57"/>
        <v/>
      </c>
    </row>
    <row r="3711" spans="8:8">
      <c r="H3711" t="str">
        <f t="shared" si="57"/>
        <v/>
      </c>
    </row>
    <row r="3712" spans="8:8">
      <c r="H3712" t="str">
        <f t="shared" si="57"/>
        <v/>
      </c>
    </row>
    <row r="3713" spans="8:8">
      <c r="H3713" t="str">
        <f t="shared" si="57"/>
        <v/>
      </c>
    </row>
    <row r="3714" spans="8:8">
      <c r="H3714" t="str">
        <f t="shared" si="57"/>
        <v/>
      </c>
    </row>
    <row r="3715" spans="8:8">
      <c r="H3715" t="str">
        <f t="shared" ref="H3715:H3778" si="58">IFERROR(IF(DATEDIF(F3715,G3715,"m")=0,"",DATEDIF(F3715,G3715,"m"))+1,"")</f>
        <v/>
      </c>
    </row>
    <row r="3716" spans="8:8">
      <c r="H3716" t="str">
        <f t="shared" si="58"/>
        <v/>
      </c>
    </row>
    <row r="3717" spans="8:8">
      <c r="H3717" t="str">
        <f t="shared" si="58"/>
        <v/>
      </c>
    </row>
    <row r="3718" spans="8:8">
      <c r="H3718" t="str">
        <f t="shared" si="58"/>
        <v/>
      </c>
    </row>
    <row r="3719" spans="8:8">
      <c r="H3719" t="str">
        <f t="shared" si="58"/>
        <v/>
      </c>
    </row>
    <row r="3720" spans="8:8">
      <c r="H3720" t="str">
        <f t="shared" si="58"/>
        <v/>
      </c>
    </row>
    <row r="3721" spans="8:8">
      <c r="H3721" t="str">
        <f t="shared" si="58"/>
        <v/>
      </c>
    </row>
    <row r="3722" spans="8:8">
      <c r="H3722" t="str">
        <f t="shared" si="58"/>
        <v/>
      </c>
    </row>
    <row r="3723" spans="8:8">
      <c r="H3723" t="str">
        <f t="shared" si="58"/>
        <v/>
      </c>
    </row>
    <row r="3724" spans="8:8">
      <c r="H3724" t="str">
        <f t="shared" si="58"/>
        <v/>
      </c>
    </row>
    <row r="3725" spans="8:8">
      <c r="H3725" t="str">
        <f t="shared" si="58"/>
        <v/>
      </c>
    </row>
    <row r="3726" spans="8:8">
      <c r="H3726" t="str">
        <f t="shared" si="58"/>
        <v/>
      </c>
    </row>
    <row r="3727" spans="8:8">
      <c r="H3727" t="str">
        <f t="shared" si="58"/>
        <v/>
      </c>
    </row>
    <row r="3728" spans="8:8">
      <c r="H3728" t="str">
        <f t="shared" si="58"/>
        <v/>
      </c>
    </row>
    <row r="3729" spans="8:8">
      <c r="H3729" t="str">
        <f t="shared" si="58"/>
        <v/>
      </c>
    </row>
    <row r="3730" spans="8:8">
      <c r="H3730" t="str">
        <f t="shared" si="58"/>
        <v/>
      </c>
    </row>
    <row r="3731" spans="8:8">
      <c r="H3731" t="str">
        <f t="shared" si="58"/>
        <v/>
      </c>
    </row>
    <row r="3732" spans="8:8">
      <c r="H3732" t="str">
        <f t="shared" si="58"/>
        <v/>
      </c>
    </row>
    <row r="3733" spans="8:8">
      <c r="H3733" t="str">
        <f t="shared" si="58"/>
        <v/>
      </c>
    </row>
    <row r="3734" spans="8:8">
      <c r="H3734" t="str">
        <f t="shared" si="58"/>
        <v/>
      </c>
    </row>
    <row r="3735" spans="8:8">
      <c r="H3735" t="str">
        <f t="shared" si="58"/>
        <v/>
      </c>
    </row>
    <row r="3736" spans="8:8">
      <c r="H3736" t="str">
        <f t="shared" si="58"/>
        <v/>
      </c>
    </row>
    <row r="3737" spans="8:8">
      <c r="H3737" t="str">
        <f t="shared" si="58"/>
        <v/>
      </c>
    </row>
    <row r="3738" spans="8:8">
      <c r="H3738" t="str">
        <f t="shared" si="58"/>
        <v/>
      </c>
    </row>
    <row r="3739" spans="8:8">
      <c r="H3739" t="str">
        <f t="shared" si="58"/>
        <v/>
      </c>
    </row>
    <row r="3740" spans="8:8">
      <c r="H3740" t="str">
        <f t="shared" si="58"/>
        <v/>
      </c>
    </row>
    <row r="3741" spans="8:8">
      <c r="H3741" t="str">
        <f t="shared" si="58"/>
        <v/>
      </c>
    </row>
    <row r="3742" spans="8:8">
      <c r="H3742" t="str">
        <f t="shared" si="58"/>
        <v/>
      </c>
    </row>
    <row r="3743" spans="8:8">
      <c r="H3743" t="str">
        <f t="shared" si="58"/>
        <v/>
      </c>
    </row>
    <row r="3744" spans="8:8">
      <c r="H3744" t="str">
        <f t="shared" si="58"/>
        <v/>
      </c>
    </row>
    <row r="3745" spans="8:8">
      <c r="H3745" t="str">
        <f t="shared" si="58"/>
        <v/>
      </c>
    </row>
    <row r="3746" spans="8:8">
      <c r="H3746" t="str">
        <f t="shared" si="58"/>
        <v/>
      </c>
    </row>
    <row r="3747" spans="8:8">
      <c r="H3747" t="str">
        <f t="shared" si="58"/>
        <v/>
      </c>
    </row>
    <row r="3748" spans="8:8">
      <c r="H3748" t="str">
        <f t="shared" si="58"/>
        <v/>
      </c>
    </row>
    <row r="3749" spans="8:8">
      <c r="H3749" t="str">
        <f t="shared" si="58"/>
        <v/>
      </c>
    </row>
    <row r="3750" spans="8:8">
      <c r="H3750" t="str">
        <f t="shared" si="58"/>
        <v/>
      </c>
    </row>
    <row r="3751" spans="8:8">
      <c r="H3751" t="str">
        <f t="shared" si="58"/>
        <v/>
      </c>
    </row>
    <row r="3752" spans="8:8">
      <c r="H3752" t="str">
        <f t="shared" si="58"/>
        <v/>
      </c>
    </row>
    <row r="3753" spans="8:8">
      <c r="H3753" t="str">
        <f t="shared" si="58"/>
        <v/>
      </c>
    </row>
    <row r="3754" spans="8:8">
      <c r="H3754" t="str">
        <f t="shared" si="58"/>
        <v/>
      </c>
    </row>
    <row r="3755" spans="8:8">
      <c r="H3755" t="str">
        <f t="shared" si="58"/>
        <v/>
      </c>
    </row>
    <row r="3756" spans="8:8">
      <c r="H3756" t="str">
        <f t="shared" si="58"/>
        <v/>
      </c>
    </row>
    <row r="3757" spans="8:8">
      <c r="H3757" t="str">
        <f t="shared" si="58"/>
        <v/>
      </c>
    </row>
    <row r="3758" spans="8:8">
      <c r="H3758" t="str">
        <f t="shared" si="58"/>
        <v/>
      </c>
    </row>
    <row r="3759" spans="8:8">
      <c r="H3759" t="str">
        <f t="shared" si="58"/>
        <v/>
      </c>
    </row>
    <row r="3760" spans="8:8">
      <c r="H3760" t="str">
        <f t="shared" si="58"/>
        <v/>
      </c>
    </row>
    <row r="3761" spans="8:8">
      <c r="H3761" t="str">
        <f t="shared" si="58"/>
        <v/>
      </c>
    </row>
    <row r="3762" spans="8:8">
      <c r="H3762" t="str">
        <f t="shared" si="58"/>
        <v/>
      </c>
    </row>
    <row r="3763" spans="8:8">
      <c r="H3763" t="str">
        <f t="shared" si="58"/>
        <v/>
      </c>
    </row>
    <row r="3764" spans="8:8">
      <c r="H3764" t="str">
        <f t="shared" si="58"/>
        <v/>
      </c>
    </row>
    <row r="3765" spans="8:8">
      <c r="H3765" t="str">
        <f t="shared" si="58"/>
        <v/>
      </c>
    </row>
    <row r="3766" spans="8:8">
      <c r="H3766" t="str">
        <f t="shared" si="58"/>
        <v/>
      </c>
    </row>
    <row r="3767" spans="8:8">
      <c r="H3767" t="str">
        <f t="shared" si="58"/>
        <v/>
      </c>
    </row>
    <row r="3768" spans="8:8">
      <c r="H3768" t="str">
        <f t="shared" si="58"/>
        <v/>
      </c>
    </row>
    <row r="3769" spans="8:8">
      <c r="H3769" t="str">
        <f t="shared" si="58"/>
        <v/>
      </c>
    </row>
    <row r="3770" spans="8:8">
      <c r="H3770" t="str">
        <f t="shared" si="58"/>
        <v/>
      </c>
    </row>
    <row r="3771" spans="8:8">
      <c r="H3771" t="str">
        <f t="shared" si="58"/>
        <v/>
      </c>
    </row>
    <row r="3772" spans="8:8">
      <c r="H3772" t="str">
        <f t="shared" si="58"/>
        <v/>
      </c>
    </row>
    <row r="3773" spans="8:8">
      <c r="H3773" t="str">
        <f t="shared" si="58"/>
        <v/>
      </c>
    </row>
    <row r="3774" spans="8:8">
      <c r="H3774" t="str">
        <f t="shared" si="58"/>
        <v/>
      </c>
    </row>
    <row r="3775" spans="8:8">
      <c r="H3775" t="str">
        <f t="shared" si="58"/>
        <v/>
      </c>
    </row>
    <row r="3776" spans="8:8">
      <c r="H3776" t="str">
        <f t="shared" si="58"/>
        <v/>
      </c>
    </row>
    <row r="3777" spans="8:8">
      <c r="H3777" t="str">
        <f t="shared" si="58"/>
        <v/>
      </c>
    </row>
    <row r="3778" spans="8:8">
      <c r="H3778" t="str">
        <f t="shared" si="58"/>
        <v/>
      </c>
    </row>
    <row r="3779" spans="8:8">
      <c r="H3779" t="str">
        <f t="shared" ref="H3779:H3842" si="59">IFERROR(IF(DATEDIF(F3779,G3779,"m")=0,"",DATEDIF(F3779,G3779,"m"))+1,"")</f>
        <v/>
      </c>
    </row>
    <row r="3780" spans="8:8">
      <c r="H3780" t="str">
        <f t="shared" si="59"/>
        <v/>
      </c>
    </row>
    <row r="3781" spans="8:8">
      <c r="H3781" t="str">
        <f t="shared" si="59"/>
        <v/>
      </c>
    </row>
    <row r="3782" spans="8:8">
      <c r="H3782" t="str">
        <f t="shared" si="59"/>
        <v/>
      </c>
    </row>
    <row r="3783" spans="8:8">
      <c r="H3783" t="str">
        <f t="shared" si="59"/>
        <v/>
      </c>
    </row>
    <row r="3784" spans="8:8">
      <c r="H3784" t="str">
        <f t="shared" si="59"/>
        <v/>
      </c>
    </row>
    <row r="3785" spans="8:8">
      <c r="H3785" t="str">
        <f t="shared" si="59"/>
        <v/>
      </c>
    </row>
    <row r="3786" spans="8:8">
      <c r="H3786" t="str">
        <f t="shared" si="59"/>
        <v/>
      </c>
    </row>
    <row r="3787" spans="8:8">
      <c r="H3787" t="str">
        <f t="shared" si="59"/>
        <v/>
      </c>
    </row>
    <row r="3788" spans="8:8">
      <c r="H3788" t="str">
        <f t="shared" si="59"/>
        <v/>
      </c>
    </row>
    <row r="3789" spans="8:8">
      <c r="H3789" t="str">
        <f t="shared" si="59"/>
        <v/>
      </c>
    </row>
    <row r="3790" spans="8:8">
      <c r="H3790" t="str">
        <f t="shared" si="59"/>
        <v/>
      </c>
    </row>
    <row r="3791" spans="8:8">
      <c r="H3791" t="str">
        <f t="shared" si="59"/>
        <v/>
      </c>
    </row>
    <row r="3792" spans="8:8">
      <c r="H3792" t="str">
        <f t="shared" si="59"/>
        <v/>
      </c>
    </row>
    <row r="3793" spans="8:8">
      <c r="H3793" t="str">
        <f t="shared" si="59"/>
        <v/>
      </c>
    </row>
    <row r="3794" spans="8:8">
      <c r="H3794" t="str">
        <f t="shared" si="59"/>
        <v/>
      </c>
    </row>
    <row r="3795" spans="8:8">
      <c r="H3795" t="str">
        <f t="shared" si="59"/>
        <v/>
      </c>
    </row>
    <row r="3796" spans="8:8">
      <c r="H3796" t="str">
        <f t="shared" si="59"/>
        <v/>
      </c>
    </row>
    <row r="3797" spans="8:8">
      <c r="H3797" t="str">
        <f t="shared" si="59"/>
        <v/>
      </c>
    </row>
    <row r="3798" spans="8:8">
      <c r="H3798" t="str">
        <f t="shared" si="59"/>
        <v/>
      </c>
    </row>
    <row r="3799" spans="8:8">
      <c r="H3799" t="str">
        <f t="shared" si="59"/>
        <v/>
      </c>
    </row>
    <row r="3800" spans="8:8">
      <c r="H3800" t="str">
        <f t="shared" si="59"/>
        <v/>
      </c>
    </row>
    <row r="3801" spans="8:8">
      <c r="H3801" t="str">
        <f t="shared" si="59"/>
        <v/>
      </c>
    </row>
    <row r="3802" spans="8:8">
      <c r="H3802" t="str">
        <f t="shared" si="59"/>
        <v/>
      </c>
    </row>
    <row r="3803" spans="8:8">
      <c r="H3803" t="str">
        <f t="shared" si="59"/>
        <v/>
      </c>
    </row>
    <row r="3804" spans="8:8">
      <c r="H3804" t="str">
        <f t="shared" si="59"/>
        <v/>
      </c>
    </row>
    <row r="3805" spans="8:8">
      <c r="H3805" t="str">
        <f t="shared" si="59"/>
        <v/>
      </c>
    </row>
    <row r="3806" spans="8:8">
      <c r="H3806" t="str">
        <f t="shared" si="59"/>
        <v/>
      </c>
    </row>
    <row r="3807" spans="8:8">
      <c r="H3807" t="str">
        <f t="shared" si="59"/>
        <v/>
      </c>
    </row>
    <row r="3808" spans="8:8">
      <c r="H3808" t="str">
        <f t="shared" si="59"/>
        <v/>
      </c>
    </row>
    <row r="3809" spans="8:8">
      <c r="H3809" t="str">
        <f t="shared" si="59"/>
        <v/>
      </c>
    </row>
    <row r="3810" spans="8:8">
      <c r="H3810" t="str">
        <f t="shared" si="59"/>
        <v/>
      </c>
    </row>
    <row r="3811" spans="8:8">
      <c r="H3811" t="str">
        <f t="shared" si="59"/>
        <v/>
      </c>
    </row>
    <row r="3812" spans="8:8">
      <c r="H3812" t="str">
        <f t="shared" si="59"/>
        <v/>
      </c>
    </row>
    <row r="3813" spans="8:8">
      <c r="H3813" t="str">
        <f t="shared" si="59"/>
        <v/>
      </c>
    </row>
    <row r="3814" spans="8:8">
      <c r="H3814" t="str">
        <f t="shared" si="59"/>
        <v/>
      </c>
    </row>
    <row r="3815" spans="8:8">
      <c r="H3815" t="str">
        <f t="shared" si="59"/>
        <v/>
      </c>
    </row>
    <row r="3816" spans="8:8">
      <c r="H3816" t="str">
        <f t="shared" si="59"/>
        <v/>
      </c>
    </row>
    <row r="3817" spans="8:8">
      <c r="H3817" t="str">
        <f t="shared" si="59"/>
        <v/>
      </c>
    </row>
    <row r="3818" spans="8:8">
      <c r="H3818" t="str">
        <f t="shared" si="59"/>
        <v/>
      </c>
    </row>
    <row r="3819" spans="8:8">
      <c r="H3819" t="str">
        <f t="shared" si="59"/>
        <v/>
      </c>
    </row>
    <row r="3820" spans="8:8">
      <c r="H3820" t="str">
        <f t="shared" si="59"/>
        <v/>
      </c>
    </row>
    <row r="3821" spans="8:8">
      <c r="H3821" t="str">
        <f t="shared" si="59"/>
        <v/>
      </c>
    </row>
    <row r="3822" spans="8:8">
      <c r="H3822" t="str">
        <f t="shared" si="59"/>
        <v/>
      </c>
    </row>
    <row r="3823" spans="8:8">
      <c r="H3823" t="str">
        <f t="shared" si="59"/>
        <v/>
      </c>
    </row>
    <row r="3824" spans="8:8">
      <c r="H3824" t="str">
        <f t="shared" si="59"/>
        <v/>
      </c>
    </row>
    <row r="3825" spans="8:8">
      <c r="H3825" t="str">
        <f t="shared" si="59"/>
        <v/>
      </c>
    </row>
    <row r="3826" spans="8:8">
      <c r="H3826" t="str">
        <f t="shared" si="59"/>
        <v/>
      </c>
    </row>
    <row r="3827" spans="8:8">
      <c r="H3827" t="str">
        <f t="shared" si="59"/>
        <v/>
      </c>
    </row>
    <row r="3828" spans="8:8">
      <c r="H3828" t="str">
        <f t="shared" si="59"/>
        <v/>
      </c>
    </row>
    <row r="3829" spans="8:8">
      <c r="H3829" t="str">
        <f t="shared" si="59"/>
        <v/>
      </c>
    </row>
    <row r="3830" spans="8:8">
      <c r="H3830" t="str">
        <f t="shared" si="59"/>
        <v/>
      </c>
    </row>
    <row r="3831" spans="8:8">
      <c r="H3831" t="str">
        <f t="shared" si="59"/>
        <v/>
      </c>
    </row>
    <row r="3832" spans="8:8">
      <c r="H3832" t="str">
        <f t="shared" si="59"/>
        <v/>
      </c>
    </row>
    <row r="3833" spans="8:8">
      <c r="H3833" t="str">
        <f t="shared" si="59"/>
        <v/>
      </c>
    </row>
    <row r="3834" spans="8:8">
      <c r="H3834" t="str">
        <f t="shared" si="59"/>
        <v/>
      </c>
    </row>
    <row r="3835" spans="8:8">
      <c r="H3835" t="str">
        <f t="shared" si="59"/>
        <v/>
      </c>
    </row>
    <row r="3836" spans="8:8">
      <c r="H3836" t="str">
        <f t="shared" si="59"/>
        <v/>
      </c>
    </row>
    <row r="3837" spans="8:8">
      <c r="H3837" t="str">
        <f t="shared" si="59"/>
        <v/>
      </c>
    </row>
    <row r="3838" spans="8:8">
      <c r="H3838" t="str">
        <f t="shared" si="59"/>
        <v/>
      </c>
    </row>
    <row r="3839" spans="8:8">
      <c r="H3839" t="str">
        <f t="shared" si="59"/>
        <v/>
      </c>
    </row>
    <row r="3840" spans="8:8">
      <c r="H3840" t="str">
        <f t="shared" si="59"/>
        <v/>
      </c>
    </row>
    <row r="3841" spans="8:8">
      <c r="H3841" t="str">
        <f t="shared" si="59"/>
        <v/>
      </c>
    </row>
    <row r="3842" spans="8:8">
      <c r="H3842" t="str">
        <f t="shared" si="59"/>
        <v/>
      </c>
    </row>
    <row r="3843" spans="8:8">
      <c r="H3843" t="str">
        <f t="shared" ref="H3843:H3906" si="60">IFERROR(IF(DATEDIF(F3843,G3843,"m")=0,"",DATEDIF(F3843,G3843,"m"))+1,"")</f>
        <v/>
      </c>
    </row>
    <row r="3844" spans="8:8">
      <c r="H3844" t="str">
        <f t="shared" si="60"/>
        <v/>
      </c>
    </row>
    <row r="3845" spans="8:8">
      <c r="H3845" t="str">
        <f t="shared" si="60"/>
        <v/>
      </c>
    </row>
    <row r="3846" spans="8:8">
      <c r="H3846" t="str">
        <f t="shared" si="60"/>
        <v/>
      </c>
    </row>
    <row r="3847" spans="8:8">
      <c r="H3847" t="str">
        <f t="shared" si="60"/>
        <v/>
      </c>
    </row>
    <row r="3848" spans="8:8">
      <c r="H3848" t="str">
        <f t="shared" si="60"/>
        <v/>
      </c>
    </row>
    <row r="3849" spans="8:8">
      <c r="H3849" t="str">
        <f t="shared" si="60"/>
        <v/>
      </c>
    </row>
    <row r="3850" spans="8:8">
      <c r="H3850" t="str">
        <f t="shared" si="60"/>
        <v/>
      </c>
    </row>
    <row r="3851" spans="8:8">
      <c r="H3851" t="str">
        <f t="shared" si="60"/>
        <v/>
      </c>
    </row>
    <row r="3852" spans="8:8">
      <c r="H3852" t="str">
        <f t="shared" si="60"/>
        <v/>
      </c>
    </row>
    <row r="3853" spans="8:8">
      <c r="H3853" t="str">
        <f t="shared" si="60"/>
        <v/>
      </c>
    </row>
    <row r="3854" spans="8:8">
      <c r="H3854" t="str">
        <f t="shared" si="60"/>
        <v/>
      </c>
    </row>
    <row r="3855" spans="8:8">
      <c r="H3855" t="str">
        <f t="shared" si="60"/>
        <v/>
      </c>
    </row>
    <row r="3856" spans="8:8">
      <c r="H3856" t="str">
        <f t="shared" si="60"/>
        <v/>
      </c>
    </row>
    <row r="3857" spans="8:8">
      <c r="H3857" t="str">
        <f t="shared" si="60"/>
        <v/>
      </c>
    </row>
    <row r="3858" spans="8:8">
      <c r="H3858" t="str">
        <f t="shared" si="60"/>
        <v/>
      </c>
    </row>
    <row r="3859" spans="8:8">
      <c r="H3859" t="str">
        <f t="shared" si="60"/>
        <v/>
      </c>
    </row>
    <row r="3860" spans="8:8">
      <c r="H3860" t="str">
        <f t="shared" si="60"/>
        <v/>
      </c>
    </row>
    <row r="3861" spans="8:8">
      <c r="H3861" t="str">
        <f t="shared" si="60"/>
        <v/>
      </c>
    </row>
    <row r="3862" spans="8:8">
      <c r="H3862" t="str">
        <f t="shared" si="60"/>
        <v/>
      </c>
    </row>
    <row r="3863" spans="8:8">
      <c r="H3863" t="str">
        <f t="shared" si="60"/>
        <v/>
      </c>
    </row>
    <row r="3864" spans="8:8">
      <c r="H3864" t="str">
        <f t="shared" si="60"/>
        <v/>
      </c>
    </row>
    <row r="3865" spans="8:8">
      <c r="H3865" t="str">
        <f t="shared" si="60"/>
        <v/>
      </c>
    </row>
    <row r="3866" spans="8:8">
      <c r="H3866" t="str">
        <f t="shared" si="60"/>
        <v/>
      </c>
    </row>
    <row r="3867" spans="8:8">
      <c r="H3867" t="str">
        <f t="shared" si="60"/>
        <v/>
      </c>
    </row>
    <row r="3868" spans="8:8">
      <c r="H3868" t="str">
        <f t="shared" si="60"/>
        <v/>
      </c>
    </row>
    <row r="3869" spans="8:8">
      <c r="H3869" t="str">
        <f t="shared" si="60"/>
        <v/>
      </c>
    </row>
    <row r="3870" spans="8:8">
      <c r="H3870" t="str">
        <f t="shared" si="60"/>
        <v/>
      </c>
    </row>
    <row r="3871" spans="8:8">
      <c r="H3871" t="str">
        <f t="shared" si="60"/>
        <v/>
      </c>
    </row>
    <row r="3872" spans="8:8">
      <c r="H3872" t="str">
        <f t="shared" si="60"/>
        <v/>
      </c>
    </row>
    <row r="3873" spans="8:8">
      <c r="H3873" t="str">
        <f t="shared" si="60"/>
        <v/>
      </c>
    </row>
    <row r="3874" spans="8:8">
      <c r="H3874" t="str">
        <f t="shared" si="60"/>
        <v/>
      </c>
    </row>
    <row r="3875" spans="8:8">
      <c r="H3875" t="str">
        <f t="shared" si="60"/>
        <v/>
      </c>
    </row>
    <row r="3876" spans="8:8">
      <c r="H3876" t="str">
        <f t="shared" si="60"/>
        <v/>
      </c>
    </row>
    <row r="3877" spans="8:8">
      <c r="H3877" t="str">
        <f t="shared" si="60"/>
        <v/>
      </c>
    </row>
    <row r="3878" spans="8:8">
      <c r="H3878" t="str">
        <f t="shared" si="60"/>
        <v/>
      </c>
    </row>
    <row r="3879" spans="8:8">
      <c r="H3879" t="str">
        <f t="shared" si="60"/>
        <v/>
      </c>
    </row>
    <row r="3880" spans="8:8">
      <c r="H3880" t="str">
        <f t="shared" si="60"/>
        <v/>
      </c>
    </row>
    <row r="3881" spans="8:8">
      <c r="H3881" t="str">
        <f t="shared" si="60"/>
        <v/>
      </c>
    </row>
    <row r="3882" spans="8:8">
      <c r="H3882" t="str">
        <f t="shared" si="60"/>
        <v/>
      </c>
    </row>
    <row r="3883" spans="8:8">
      <c r="H3883" t="str">
        <f t="shared" si="60"/>
        <v/>
      </c>
    </row>
    <row r="3884" spans="8:8">
      <c r="H3884" t="str">
        <f t="shared" si="60"/>
        <v/>
      </c>
    </row>
    <row r="3885" spans="8:8">
      <c r="H3885" t="str">
        <f t="shared" si="60"/>
        <v/>
      </c>
    </row>
    <row r="3886" spans="8:8">
      <c r="H3886" t="str">
        <f t="shared" si="60"/>
        <v/>
      </c>
    </row>
    <row r="3887" spans="8:8">
      <c r="H3887" t="str">
        <f t="shared" si="60"/>
        <v/>
      </c>
    </row>
    <row r="3888" spans="8:8">
      <c r="H3888" t="str">
        <f t="shared" si="60"/>
        <v/>
      </c>
    </row>
    <row r="3889" spans="8:8">
      <c r="H3889" t="str">
        <f t="shared" si="60"/>
        <v/>
      </c>
    </row>
    <row r="3890" spans="8:8">
      <c r="H3890" t="str">
        <f t="shared" si="60"/>
        <v/>
      </c>
    </row>
    <row r="3891" spans="8:8">
      <c r="H3891" t="str">
        <f t="shared" si="60"/>
        <v/>
      </c>
    </row>
    <row r="3892" spans="8:8">
      <c r="H3892" t="str">
        <f t="shared" si="60"/>
        <v/>
      </c>
    </row>
    <row r="3893" spans="8:8">
      <c r="H3893" t="str">
        <f t="shared" si="60"/>
        <v/>
      </c>
    </row>
    <row r="3894" spans="8:8">
      <c r="H3894" t="str">
        <f t="shared" si="60"/>
        <v/>
      </c>
    </row>
    <row r="3895" spans="8:8">
      <c r="H3895" t="str">
        <f t="shared" si="60"/>
        <v/>
      </c>
    </row>
    <row r="3896" spans="8:8">
      <c r="H3896" t="str">
        <f t="shared" si="60"/>
        <v/>
      </c>
    </row>
    <row r="3897" spans="8:8">
      <c r="H3897" t="str">
        <f t="shared" si="60"/>
        <v/>
      </c>
    </row>
    <row r="3898" spans="8:8">
      <c r="H3898" t="str">
        <f t="shared" si="60"/>
        <v/>
      </c>
    </row>
    <row r="3899" spans="8:8">
      <c r="H3899" t="str">
        <f t="shared" si="60"/>
        <v/>
      </c>
    </row>
    <row r="3900" spans="8:8">
      <c r="H3900" t="str">
        <f t="shared" si="60"/>
        <v/>
      </c>
    </row>
    <row r="3901" spans="8:8">
      <c r="H3901" t="str">
        <f t="shared" si="60"/>
        <v/>
      </c>
    </row>
    <row r="3902" spans="8:8">
      <c r="H3902" t="str">
        <f t="shared" si="60"/>
        <v/>
      </c>
    </row>
    <row r="3903" spans="8:8">
      <c r="H3903" t="str">
        <f t="shared" si="60"/>
        <v/>
      </c>
    </row>
    <row r="3904" spans="8:8">
      <c r="H3904" t="str">
        <f t="shared" si="60"/>
        <v/>
      </c>
    </row>
    <row r="3905" spans="8:8">
      <c r="H3905" t="str">
        <f t="shared" si="60"/>
        <v/>
      </c>
    </row>
    <row r="3906" spans="8:8">
      <c r="H3906" t="str">
        <f t="shared" si="60"/>
        <v/>
      </c>
    </row>
    <row r="3907" spans="8:8">
      <c r="H3907" t="str">
        <f t="shared" ref="H3907:H3970" si="61">IFERROR(IF(DATEDIF(F3907,G3907,"m")=0,"",DATEDIF(F3907,G3907,"m"))+1,"")</f>
        <v/>
      </c>
    </row>
    <row r="3908" spans="8:8">
      <c r="H3908" t="str">
        <f t="shared" si="61"/>
        <v/>
      </c>
    </row>
    <row r="3909" spans="8:8">
      <c r="H3909" t="str">
        <f t="shared" si="61"/>
        <v/>
      </c>
    </row>
    <row r="3910" spans="8:8">
      <c r="H3910" t="str">
        <f t="shared" si="61"/>
        <v/>
      </c>
    </row>
    <row r="3911" spans="8:8">
      <c r="H3911" t="str">
        <f t="shared" si="61"/>
        <v/>
      </c>
    </row>
    <row r="3912" spans="8:8">
      <c r="H3912" t="str">
        <f t="shared" si="61"/>
        <v/>
      </c>
    </row>
    <row r="3913" spans="8:8">
      <c r="H3913" t="str">
        <f t="shared" si="61"/>
        <v/>
      </c>
    </row>
    <row r="3914" spans="8:8">
      <c r="H3914" t="str">
        <f t="shared" si="61"/>
        <v/>
      </c>
    </row>
    <row r="3915" spans="8:8">
      <c r="H3915" t="str">
        <f t="shared" si="61"/>
        <v/>
      </c>
    </row>
    <row r="3916" spans="8:8">
      <c r="H3916" t="str">
        <f t="shared" si="61"/>
        <v/>
      </c>
    </row>
    <row r="3917" spans="8:8">
      <c r="H3917" t="str">
        <f t="shared" si="61"/>
        <v/>
      </c>
    </row>
    <row r="3918" spans="8:8">
      <c r="H3918" t="str">
        <f t="shared" si="61"/>
        <v/>
      </c>
    </row>
    <row r="3919" spans="8:8">
      <c r="H3919" t="str">
        <f t="shared" si="61"/>
        <v/>
      </c>
    </row>
    <row r="3920" spans="8:8">
      <c r="H3920" t="str">
        <f t="shared" si="61"/>
        <v/>
      </c>
    </row>
    <row r="3921" spans="8:8">
      <c r="H3921" t="str">
        <f t="shared" si="61"/>
        <v/>
      </c>
    </row>
    <row r="3922" spans="8:8">
      <c r="H3922" t="str">
        <f t="shared" si="61"/>
        <v/>
      </c>
    </row>
    <row r="3923" spans="8:8">
      <c r="H3923" t="str">
        <f t="shared" si="61"/>
        <v/>
      </c>
    </row>
    <row r="3924" spans="8:8">
      <c r="H3924" t="str">
        <f t="shared" si="61"/>
        <v/>
      </c>
    </row>
    <row r="3925" spans="8:8">
      <c r="H3925" t="str">
        <f t="shared" si="61"/>
        <v/>
      </c>
    </row>
    <row r="3926" spans="8:8">
      <c r="H3926" t="str">
        <f t="shared" si="61"/>
        <v/>
      </c>
    </row>
    <row r="3927" spans="8:8">
      <c r="H3927" t="str">
        <f t="shared" si="61"/>
        <v/>
      </c>
    </row>
    <row r="3928" spans="8:8">
      <c r="H3928" t="str">
        <f t="shared" si="61"/>
        <v/>
      </c>
    </row>
    <row r="3929" spans="8:8">
      <c r="H3929" t="str">
        <f t="shared" si="61"/>
        <v/>
      </c>
    </row>
    <row r="3930" spans="8:8">
      <c r="H3930" t="str">
        <f t="shared" si="61"/>
        <v/>
      </c>
    </row>
    <row r="3931" spans="8:8">
      <c r="H3931" t="str">
        <f t="shared" si="61"/>
        <v/>
      </c>
    </row>
    <row r="3932" spans="8:8">
      <c r="H3932" t="str">
        <f t="shared" si="61"/>
        <v/>
      </c>
    </row>
    <row r="3933" spans="8:8">
      <c r="H3933" t="str">
        <f t="shared" si="61"/>
        <v/>
      </c>
    </row>
    <row r="3934" spans="8:8">
      <c r="H3934" t="str">
        <f t="shared" si="61"/>
        <v/>
      </c>
    </row>
    <row r="3935" spans="8:8">
      <c r="H3935" t="str">
        <f t="shared" si="61"/>
        <v/>
      </c>
    </row>
    <row r="3936" spans="8:8">
      <c r="H3936" t="str">
        <f t="shared" si="61"/>
        <v/>
      </c>
    </row>
    <row r="3937" spans="8:8">
      <c r="H3937" t="str">
        <f t="shared" si="61"/>
        <v/>
      </c>
    </row>
    <row r="3938" spans="8:8">
      <c r="H3938" t="str">
        <f t="shared" si="61"/>
        <v/>
      </c>
    </row>
    <row r="3939" spans="8:8">
      <c r="H3939" t="str">
        <f t="shared" si="61"/>
        <v/>
      </c>
    </row>
    <row r="3940" spans="8:8">
      <c r="H3940" t="str">
        <f t="shared" si="61"/>
        <v/>
      </c>
    </row>
    <row r="3941" spans="8:8">
      <c r="H3941" t="str">
        <f t="shared" si="61"/>
        <v/>
      </c>
    </row>
    <row r="3942" spans="8:8">
      <c r="H3942" t="str">
        <f t="shared" si="61"/>
        <v/>
      </c>
    </row>
    <row r="3943" spans="8:8">
      <c r="H3943" t="str">
        <f t="shared" si="61"/>
        <v/>
      </c>
    </row>
    <row r="3944" spans="8:8">
      <c r="H3944" t="str">
        <f t="shared" si="61"/>
        <v/>
      </c>
    </row>
    <row r="3945" spans="8:8">
      <c r="H3945" t="str">
        <f t="shared" si="61"/>
        <v/>
      </c>
    </row>
    <row r="3946" spans="8:8">
      <c r="H3946" t="str">
        <f t="shared" si="61"/>
        <v/>
      </c>
    </row>
    <row r="3947" spans="8:8">
      <c r="H3947" t="str">
        <f t="shared" si="61"/>
        <v/>
      </c>
    </row>
    <row r="3948" spans="8:8">
      <c r="H3948" t="str">
        <f t="shared" si="61"/>
        <v/>
      </c>
    </row>
    <row r="3949" spans="8:8">
      <c r="H3949" t="str">
        <f t="shared" si="61"/>
        <v/>
      </c>
    </row>
    <row r="3950" spans="8:8">
      <c r="H3950" t="str">
        <f t="shared" si="61"/>
        <v/>
      </c>
    </row>
    <row r="3951" spans="8:8">
      <c r="H3951" t="str">
        <f t="shared" si="61"/>
        <v/>
      </c>
    </row>
    <row r="3952" spans="8:8">
      <c r="H3952" t="str">
        <f t="shared" si="61"/>
        <v/>
      </c>
    </row>
    <row r="3953" spans="8:8">
      <c r="H3953" t="str">
        <f t="shared" si="61"/>
        <v/>
      </c>
    </row>
    <row r="3954" spans="8:8">
      <c r="H3954" t="str">
        <f t="shared" si="61"/>
        <v/>
      </c>
    </row>
    <row r="3955" spans="8:8">
      <c r="H3955" t="str">
        <f t="shared" si="61"/>
        <v/>
      </c>
    </row>
    <row r="3956" spans="8:8">
      <c r="H3956" t="str">
        <f t="shared" si="61"/>
        <v/>
      </c>
    </row>
    <row r="3957" spans="8:8">
      <c r="H3957" t="str">
        <f t="shared" si="61"/>
        <v/>
      </c>
    </row>
    <row r="3958" spans="8:8">
      <c r="H3958" t="str">
        <f t="shared" si="61"/>
        <v/>
      </c>
    </row>
    <row r="3959" spans="8:8">
      <c r="H3959" t="str">
        <f t="shared" si="61"/>
        <v/>
      </c>
    </row>
    <row r="3960" spans="8:8">
      <c r="H3960" t="str">
        <f t="shared" si="61"/>
        <v/>
      </c>
    </row>
    <row r="3961" spans="8:8">
      <c r="H3961" t="str">
        <f t="shared" si="61"/>
        <v/>
      </c>
    </row>
    <row r="3962" spans="8:8">
      <c r="H3962" t="str">
        <f t="shared" si="61"/>
        <v/>
      </c>
    </row>
    <row r="3963" spans="8:8">
      <c r="H3963" t="str">
        <f t="shared" si="61"/>
        <v/>
      </c>
    </row>
    <row r="3964" spans="8:8">
      <c r="H3964" t="str">
        <f t="shared" si="61"/>
        <v/>
      </c>
    </row>
    <row r="3965" spans="8:8">
      <c r="H3965" t="str">
        <f t="shared" si="61"/>
        <v/>
      </c>
    </row>
    <row r="3966" spans="8:8">
      <c r="H3966" t="str">
        <f t="shared" si="61"/>
        <v/>
      </c>
    </row>
    <row r="3967" spans="8:8">
      <c r="H3967" t="str">
        <f t="shared" si="61"/>
        <v/>
      </c>
    </row>
    <row r="3968" spans="8:8">
      <c r="H3968" t="str">
        <f t="shared" si="61"/>
        <v/>
      </c>
    </row>
    <row r="3969" spans="8:8">
      <c r="H3969" t="str">
        <f t="shared" si="61"/>
        <v/>
      </c>
    </row>
    <row r="3970" spans="8:8">
      <c r="H3970" t="str">
        <f t="shared" si="61"/>
        <v/>
      </c>
    </row>
    <row r="3971" spans="8:8">
      <c r="H3971" t="str">
        <f t="shared" ref="H3971:H4034" si="62">IFERROR(IF(DATEDIF(F3971,G3971,"m")=0,"",DATEDIF(F3971,G3971,"m"))+1,"")</f>
        <v/>
      </c>
    </row>
    <row r="3972" spans="8:8">
      <c r="H3972" t="str">
        <f t="shared" si="62"/>
        <v/>
      </c>
    </row>
    <row r="3973" spans="8:8">
      <c r="H3973" t="str">
        <f t="shared" si="62"/>
        <v/>
      </c>
    </row>
    <row r="3974" spans="8:8">
      <c r="H3974" t="str">
        <f t="shared" si="62"/>
        <v/>
      </c>
    </row>
    <row r="3975" spans="8:8">
      <c r="H3975" t="str">
        <f t="shared" si="62"/>
        <v/>
      </c>
    </row>
    <row r="3976" spans="8:8">
      <c r="H3976" t="str">
        <f t="shared" si="62"/>
        <v/>
      </c>
    </row>
    <row r="3977" spans="8:8">
      <c r="H3977" t="str">
        <f t="shared" si="62"/>
        <v/>
      </c>
    </row>
    <row r="3978" spans="8:8">
      <c r="H3978" t="str">
        <f t="shared" si="62"/>
        <v/>
      </c>
    </row>
    <row r="3979" spans="8:8">
      <c r="H3979" t="str">
        <f t="shared" si="62"/>
        <v/>
      </c>
    </row>
    <row r="3980" spans="8:8">
      <c r="H3980" t="str">
        <f t="shared" si="62"/>
        <v/>
      </c>
    </row>
    <row r="3981" spans="8:8">
      <c r="H3981" t="str">
        <f t="shared" si="62"/>
        <v/>
      </c>
    </row>
    <row r="3982" spans="8:8">
      <c r="H3982" t="str">
        <f t="shared" si="62"/>
        <v/>
      </c>
    </row>
    <row r="3983" spans="8:8">
      <c r="H3983" t="str">
        <f t="shared" si="62"/>
        <v/>
      </c>
    </row>
    <row r="3984" spans="8:8">
      <c r="H3984" t="str">
        <f t="shared" si="62"/>
        <v/>
      </c>
    </row>
    <row r="3985" spans="8:8">
      <c r="H3985" t="str">
        <f t="shared" si="62"/>
        <v/>
      </c>
    </row>
    <row r="3986" spans="8:8">
      <c r="H3986" t="str">
        <f t="shared" si="62"/>
        <v/>
      </c>
    </row>
    <row r="3987" spans="8:8">
      <c r="H3987" t="str">
        <f t="shared" si="62"/>
        <v/>
      </c>
    </row>
    <row r="3988" spans="8:8">
      <c r="H3988" t="str">
        <f t="shared" si="62"/>
        <v/>
      </c>
    </row>
    <row r="3989" spans="8:8">
      <c r="H3989" t="str">
        <f t="shared" si="62"/>
        <v/>
      </c>
    </row>
    <row r="3990" spans="8:8">
      <c r="H3990" t="str">
        <f t="shared" si="62"/>
        <v/>
      </c>
    </row>
    <row r="3991" spans="8:8">
      <c r="H3991" t="str">
        <f t="shared" si="62"/>
        <v/>
      </c>
    </row>
    <row r="3992" spans="8:8">
      <c r="H3992" t="str">
        <f t="shared" si="62"/>
        <v/>
      </c>
    </row>
    <row r="3993" spans="8:8">
      <c r="H3993" t="str">
        <f t="shared" si="62"/>
        <v/>
      </c>
    </row>
    <row r="3994" spans="8:8">
      <c r="H3994" t="str">
        <f t="shared" si="62"/>
        <v/>
      </c>
    </row>
    <row r="3995" spans="8:8">
      <c r="H3995" t="str">
        <f t="shared" si="62"/>
        <v/>
      </c>
    </row>
    <row r="3996" spans="8:8">
      <c r="H3996" t="str">
        <f t="shared" si="62"/>
        <v/>
      </c>
    </row>
    <row r="3997" spans="8:8">
      <c r="H3997" t="str">
        <f t="shared" si="62"/>
        <v/>
      </c>
    </row>
    <row r="3998" spans="8:8">
      <c r="H3998" t="str">
        <f t="shared" si="62"/>
        <v/>
      </c>
    </row>
    <row r="3999" spans="8:8">
      <c r="H3999" t="str">
        <f t="shared" si="62"/>
        <v/>
      </c>
    </row>
    <row r="4000" spans="8:8">
      <c r="H4000" t="str">
        <f t="shared" si="62"/>
        <v/>
      </c>
    </row>
    <row r="4001" spans="8:8">
      <c r="H4001" t="str">
        <f t="shared" si="62"/>
        <v/>
      </c>
    </row>
    <row r="4002" spans="8:8">
      <c r="H4002" t="str">
        <f t="shared" si="62"/>
        <v/>
      </c>
    </row>
    <row r="4003" spans="8:8">
      <c r="H4003" t="str">
        <f t="shared" si="62"/>
        <v/>
      </c>
    </row>
    <row r="4004" spans="8:8">
      <c r="H4004" t="str">
        <f t="shared" si="62"/>
        <v/>
      </c>
    </row>
    <row r="4005" spans="8:8">
      <c r="H4005" t="str">
        <f t="shared" si="62"/>
        <v/>
      </c>
    </row>
    <row r="4006" spans="8:8">
      <c r="H4006" t="str">
        <f t="shared" si="62"/>
        <v/>
      </c>
    </row>
    <row r="4007" spans="8:8">
      <c r="H4007" t="str">
        <f t="shared" si="62"/>
        <v/>
      </c>
    </row>
    <row r="4008" spans="8:8">
      <c r="H4008" t="str">
        <f t="shared" si="62"/>
        <v/>
      </c>
    </row>
    <row r="4009" spans="8:8">
      <c r="H4009" t="str">
        <f t="shared" si="62"/>
        <v/>
      </c>
    </row>
    <row r="4010" spans="8:8">
      <c r="H4010" t="str">
        <f t="shared" si="62"/>
        <v/>
      </c>
    </row>
    <row r="4011" spans="8:8">
      <c r="H4011" t="str">
        <f t="shared" si="62"/>
        <v/>
      </c>
    </row>
    <row r="4012" spans="8:8">
      <c r="H4012" t="str">
        <f t="shared" si="62"/>
        <v/>
      </c>
    </row>
    <row r="4013" spans="8:8">
      <c r="H4013" t="str">
        <f t="shared" si="62"/>
        <v/>
      </c>
    </row>
    <row r="4014" spans="8:8">
      <c r="H4014" t="str">
        <f t="shared" si="62"/>
        <v/>
      </c>
    </row>
    <row r="4015" spans="8:8">
      <c r="H4015" t="str">
        <f t="shared" si="62"/>
        <v/>
      </c>
    </row>
    <row r="4016" spans="8:8">
      <c r="H4016" t="str">
        <f t="shared" si="62"/>
        <v/>
      </c>
    </row>
    <row r="4017" spans="8:8">
      <c r="H4017" t="str">
        <f t="shared" si="62"/>
        <v/>
      </c>
    </row>
    <row r="4018" spans="8:8">
      <c r="H4018" t="str">
        <f t="shared" si="62"/>
        <v/>
      </c>
    </row>
    <row r="4019" spans="8:8">
      <c r="H4019" t="str">
        <f t="shared" si="62"/>
        <v/>
      </c>
    </row>
    <row r="4020" spans="8:8">
      <c r="H4020" t="str">
        <f t="shared" si="62"/>
        <v/>
      </c>
    </row>
    <row r="4021" spans="8:8">
      <c r="H4021" t="str">
        <f t="shared" si="62"/>
        <v/>
      </c>
    </row>
    <row r="4022" spans="8:8">
      <c r="H4022" t="str">
        <f t="shared" si="62"/>
        <v/>
      </c>
    </row>
    <row r="4023" spans="8:8">
      <c r="H4023" t="str">
        <f t="shared" si="62"/>
        <v/>
      </c>
    </row>
    <row r="4024" spans="8:8">
      <c r="H4024" t="str">
        <f t="shared" si="62"/>
        <v/>
      </c>
    </row>
    <row r="4025" spans="8:8">
      <c r="H4025" t="str">
        <f t="shared" si="62"/>
        <v/>
      </c>
    </row>
    <row r="4026" spans="8:8">
      <c r="H4026" t="str">
        <f t="shared" si="62"/>
        <v/>
      </c>
    </row>
    <row r="4027" spans="8:8">
      <c r="H4027" t="str">
        <f t="shared" si="62"/>
        <v/>
      </c>
    </row>
    <row r="4028" spans="8:8">
      <c r="H4028" t="str">
        <f t="shared" si="62"/>
        <v/>
      </c>
    </row>
    <row r="4029" spans="8:8">
      <c r="H4029" t="str">
        <f t="shared" si="62"/>
        <v/>
      </c>
    </row>
    <row r="4030" spans="8:8">
      <c r="H4030" t="str">
        <f t="shared" si="62"/>
        <v/>
      </c>
    </row>
    <row r="4031" spans="8:8">
      <c r="H4031" t="str">
        <f t="shared" si="62"/>
        <v/>
      </c>
    </row>
    <row r="4032" spans="8:8">
      <c r="H4032" t="str">
        <f t="shared" si="62"/>
        <v/>
      </c>
    </row>
    <row r="4033" spans="8:8">
      <c r="H4033" t="str">
        <f t="shared" si="62"/>
        <v/>
      </c>
    </row>
    <row r="4034" spans="8:8">
      <c r="H4034" t="str">
        <f t="shared" si="62"/>
        <v/>
      </c>
    </row>
    <row r="4035" spans="8:8">
      <c r="H4035" t="str">
        <f t="shared" ref="H4035:H4098" si="63">IFERROR(IF(DATEDIF(F4035,G4035,"m")=0,"",DATEDIF(F4035,G4035,"m"))+1,"")</f>
        <v/>
      </c>
    </row>
    <row r="4036" spans="8:8">
      <c r="H4036" t="str">
        <f t="shared" si="63"/>
        <v/>
      </c>
    </row>
    <row r="4037" spans="8:8">
      <c r="H4037" t="str">
        <f t="shared" si="63"/>
        <v/>
      </c>
    </row>
    <row r="4038" spans="8:8">
      <c r="H4038" t="str">
        <f t="shared" si="63"/>
        <v/>
      </c>
    </row>
    <row r="4039" spans="8:8">
      <c r="H4039" t="str">
        <f t="shared" si="63"/>
        <v/>
      </c>
    </row>
    <row r="4040" spans="8:8">
      <c r="H4040" t="str">
        <f t="shared" si="63"/>
        <v/>
      </c>
    </row>
    <row r="4041" spans="8:8">
      <c r="H4041" t="str">
        <f t="shared" si="63"/>
        <v/>
      </c>
    </row>
    <row r="4042" spans="8:8">
      <c r="H4042" t="str">
        <f t="shared" si="63"/>
        <v/>
      </c>
    </row>
    <row r="4043" spans="8:8">
      <c r="H4043" t="str">
        <f t="shared" si="63"/>
        <v/>
      </c>
    </row>
    <row r="4044" spans="8:8">
      <c r="H4044" t="str">
        <f t="shared" si="63"/>
        <v/>
      </c>
    </row>
    <row r="4045" spans="8:8">
      <c r="H4045" t="str">
        <f t="shared" si="63"/>
        <v/>
      </c>
    </row>
    <row r="4046" spans="8:8">
      <c r="H4046" t="str">
        <f t="shared" si="63"/>
        <v/>
      </c>
    </row>
    <row r="4047" spans="8:8">
      <c r="H4047" t="str">
        <f t="shared" si="63"/>
        <v/>
      </c>
    </row>
    <row r="4048" spans="8:8">
      <c r="H4048" t="str">
        <f t="shared" si="63"/>
        <v/>
      </c>
    </row>
    <row r="4049" spans="8:8">
      <c r="H4049" t="str">
        <f t="shared" si="63"/>
        <v/>
      </c>
    </row>
    <row r="4050" spans="8:8">
      <c r="H4050" t="str">
        <f t="shared" si="63"/>
        <v/>
      </c>
    </row>
    <row r="4051" spans="8:8">
      <c r="H4051" t="str">
        <f t="shared" si="63"/>
        <v/>
      </c>
    </row>
    <row r="4052" spans="8:8">
      <c r="H4052" t="str">
        <f t="shared" si="63"/>
        <v/>
      </c>
    </row>
    <row r="4053" spans="8:8">
      <c r="H4053" t="str">
        <f t="shared" si="63"/>
        <v/>
      </c>
    </row>
    <row r="4054" spans="8:8">
      <c r="H4054" t="str">
        <f t="shared" si="63"/>
        <v/>
      </c>
    </row>
    <row r="4055" spans="8:8">
      <c r="H4055" t="str">
        <f t="shared" si="63"/>
        <v/>
      </c>
    </row>
    <row r="4056" spans="8:8">
      <c r="H4056" t="str">
        <f t="shared" si="63"/>
        <v/>
      </c>
    </row>
    <row r="4057" spans="8:8">
      <c r="H4057" t="str">
        <f t="shared" si="63"/>
        <v/>
      </c>
    </row>
    <row r="4058" spans="8:8">
      <c r="H4058" t="str">
        <f t="shared" si="63"/>
        <v/>
      </c>
    </row>
    <row r="4059" spans="8:8">
      <c r="H4059" t="str">
        <f t="shared" si="63"/>
        <v/>
      </c>
    </row>
    <row r="4060" spans="8:8">
      <c r="H4060" t="str">
        <f t="shared" si="63"/>
        <v/>
      </c>
    </row>
    <row r="4061" spans="8:8">
      <c r="H4061" t="str">
        <f t="shared" si="63"/>
        <v/>
      </c>
    </row>
    <row r="4062" spans="8:8">
      <c r="H4062" t="str">
        <f t="shared" si="63"/>
        <v/>
      </c>
    </row>
    <row r="4063" spans="8:8">
      <c r="H4063" t="str">
        <f t="shared" si="63"/>
        <v/>
      </c>
    </row>
    <row r="4064" spans="8:8">
      <c r="H4064" t="str">
        <f t="shared" si="63"/>
        <v/>
      </c>
    </row>
    <row r="4065" spans="8:8">
      <c r="H4065" t="str">
        <f t="shared" si="63"/>
        <v/>
      </c>
    </row>
    <row r="4066" spans="8:8">
      <c r="H4066" t="str">
        <f t="shared" si="63"/>
        <v/>
      </c>
    </row>
    <row r="4067" spans="8:8">
      <c r="H4067" t="str">
        <f t="shared" si="63"/>
        <v/>
      </c>
    </row>
    <row r="4068" spans="8:8">
      <c r="H4068" t="str">
        <f t="shared" si="63"/>
        <v/>
      </c>
    </row>
    <row r="4069" spans="8:8">
      <c r="H4069" t="str">
        <f t="shared" si="63"/>
        <v/>
      </c>
    </row>
    <row r="4070" spans="8:8">
      <c r="H4070" t="str">
        <f t="shared" si="63"/>
        <v/>
      </c>
    </row>
    <row r="4071" spans="8:8">
      <c r="H4071" t="str">
        <f t="shared" si="63"/>
        <v/>
      </c>
    </row>
    <row r="4072" spans="8:8">
      <c r="H4072" t="str">
        <f t="shared" si="63"/>
        <v/>
      </c>
    </row>
    <row r="4073" spans="8:8">
      <c r="H4073" t="str">
        <f t="shared" si="63"/>
        <v/>
      </c>
    </row>
    <row r="4074" spans="8:8">
      <c r="H4074" t="str">
        <f t="shared" si="63"/>
        <v/>
      </c>
    </row>
    <row r="4075" spans="8:8">
      <c r="H4075" t="str">
        <f t="shared" si="63"/>
        <v/>
      </c>
    </row>
    <row r="4076" spans="8:8">
      <c r="H4076" t="str">
        <f t="shared" si="63"/>
        <v/>
      </c>
    </row>
    <row r="4077" spans="8:8">
      <c r="H4077" t="str">
        <f t="shared" si="63"/>
        <v/>
      </c>
    </row>
    <row r="4078" spans="8:8">
      <c r="H4078" t="str">
        <f t="shared" si="63"/>
        <v/>
      </c>
    </row>
    <row r="4079" spans="8:8">
      <c r="H4079" t="str">
        <f t="shared" si="63"/>
        <v/>
      </c>
    </row>
    <row r="4080" spans="8:8">
      <c r="H4080" t="str">
        <f t="shared" si="63"/>
        <v/>
      </c>
    </row>
    <row r="4081" spans="8:8">
      <c r="H4081" t="str">
        <f t="shared" si="63"/>
        <v/>
      </c>
    </row>
    <row r="4082" spans="8:8">
      <c r="H4082" t="str">
        <f t="shared" si="63"/>
        <v/>
      </c>
    </row>
    <row r="4083" spans="8:8">
      <c r="H4083" t="str">
        <f t="shared" si="63"/>
        <v/>
      </c>
    </row>
    <row r="4084" spans="8:8">
      <c r="H4084" t="str">
        <f t="shared" si="63"/>
        <v/>
      </c>
    </row>
    <row r="4085" spans="8:8">
      <c r="H4085" t="str">
        <f t="shared" si="63"/>
        <v/>
      </c>
    </row>
    <row r="4086" spans="8:8">
      <c r="H4086" t="str">
        <f t="shared" si="63"/>
        <v/>
      </c>
    </row>
    <row r="4087" spans="8:8">
      <c r="H4087" t="str">
        <f t="shared" si="63"/>
        <v/>
      </c>
    </row>
    <row r="4088" spans="8:8">
      <c r="H4088" t="str">
        <f t="shared" si="63"/>
        <v/>
      </c>
    </row>
    <row r="4089" spans="8:8">
      <c r="H4089" t="str">
        <f t="shared" si="63"/>
        <v/>
      </c>
    </row>
    <row r="4090" spans="8:8">
      <c r="H4090" t="str">
        <f t="shared" si="63"/>
        <v/>
      </c>
    </row>
    <row r="4091" spans="8:8">
      <c r="H4091" t="str">
        <f t="shared" si="63"/>
        <v/>
      </c>
    </row>
    <row r="4092" spans="8:8">
      <c r="H4092" t="str">
        <f t="shared" si="63"/>
        <v/>
      </c>
    </row>
    <row r="4093" spans="8:8">
      <c r="H4093" t="str">
        <f t="shared" si="63"/>
        <v/>
      </c>
    </row>
    <row r="4094" spans="8:8">
      <c r="H4094" t="str">
        <f t="shared" si="63"/>
        <v/>
      </c>
    </row>
    <row r="4095" spans="8:8">
      <c r="H4095" t="str">
        <f t="shared" si="63"/>
        <v/>
      </c>
    </row>
    <row r="4096" spans="8:8">
      <c r="H4096" t="str">
        <f t="shared" si="63"/>
        <v/>
      </c>
    </row>
    <row r="4097" spans="8:8">
      <c r="H4097" t="str">
        <f t="shared" si="63"/>
        <v/>
      </c>
    </row>
    <row r="4098" spans="8:8">
      <c r="H4098" t="str">
        <f t="shared" si="63"/>
        <v/>
      </c>
    </row>
    <row r="4099" spans="8:8">
      <c r="H4099" t="str">
        <f t="shared" ref="H4099:H4162" si="64">IFERROR(IF(DATEDIF(F4099,G4099,"m")=0,"",DATEDIF(F4099,G4099,"m"))+1,"")</f>
        <v/>
      </c>
    </row>
    <row r="4100" spans="8:8">
      <c r="H4100" t="str">
        <f t="shared" si="64"/>
        <v/>
      </c>
    </row>
    <row r="4101" spans="8:8">
      <c r="H4101" t="str">
        <f t="shared" si="64"/>
        <v/>
      </c>
    </row>
    <row r="4102" spans="8:8">
      <c r="H4102" t="str">
        <f t="shared" si="64"/>
        <v/>
      </c>
    </row>
    <row r="4103" spans="8:8">
      <c r="H4103" t="str">
        <f t="shared" si="64"/>
        <v/>
      </c>
    </row>
    <row r="4104" spans="8:8">
      <c r="H4104" t="str">
        <f t="shared" si="64"/>
        <v/>
      </c>
    </row>
    <row r="4105" spans="8:8">
      <c r="H4105" t="str">
        <f t="shared" si="64"/>
        <v/>
      </c>
    </row>
    <row r="4106" spans="8:8">
      <c r="H4106" t="str">
        <f t="shared" si="64"/>
        <v/>
      </c>
    </row>
    <row r="4107" spans="8:8">
      <c r="H4107" t="str">
        <f t="shared" si="64"/>
        <v/>
      </c>
    </row>
    <row r="4108" spans="8:8">
      <c r="H4108" t="str">
        <f t="shared" si="64"/>
        <v/>
      </c>
    </row>
    <row r="4109" spans="8:8">
      <c r="H4109" t="str">
        <f t="shared" si="64"/>
        <v/>
      </c>
    </row>
    <row r="4110" spans="8:8">
      <c r="H4110" t="str">
        <f t="shared" si="64"/>
        <v/>
      </c>
    </row>
    <row r="4111" spans="8:8">
      <c r="H4111" t="str">
        <f t="shared" si="64"/>
        <v/>
      </c>
    </row>
    <row r="4112" spans="8:8">
      <c r="H4112" t="str">
        <f t="shared" si="64"/>
        <v/>
      </c>
    </row>
    <row r="4113" spans="8:8">
      <c r="H4113" t="str">
        <f t="shared" si="64"/>
        <v/>
      </c>
    </row>
    <row r="4114" spans="8:8">
      <c r="H4114" t="str">
        <f t="shared" si="64"/>
        <v/>
      </c>
    </row>
    <row r="4115" spans="8:8">
      <c r="H4115" t="str">
        <f t="shared" si="64"/>
        <v/>
      </c>
    </row>
    <row r="4116" spans="8:8">
      <c r="H4116" t="str">
        <f t="shared" si="64"/>
        <v/>
      </c>
    </row>
    <row r="4117" spans="8:8">
      <c r="H4117" t="str">
        <f t="shared" si="64"/>
        <v/>
      </c>
    </row>
    <row r="4118" spans="8:8">
      <c r="H4118" t="str">
        <f t="shared" si="64"/>
        <v/>
      </c>
    </row>
    <row r="4119" spans="8:8">
      <c r="H4119" t="str">
        <f t="shared" si="64"/>
        <v/>
      </c>
    </row>
    <row r="4120" spans="8:8">
      <c r="H4120" t="str">
        <f t="shared" si="64"/>
        <v/>
      </c>
    </row>
    <row r="4121" spans="8:8">
      <c r="H4121" t="str">
        <f t="shared" si="64"/>
        <v/>
      </c>
    </row>
    <row r="4122" spans="8:8">
      <c r="H4122" t="str">
        <f t="shared" si="64"/>
        <v/>
      </c>
    </row>
    <row r="4123" spans="8:8">
      <c r="H4123" t="str">
        <f t="shared" si="64"/>
        <v/>
      </c>
    </row>
    <row r="4124" spans="8:8">
      <c r="H4124" t="str">
        <f t="shared" si="64"/>
        <v/>
      </c>
    </row>
    <row r="4125" spans="8:8">
      <c r="H4125" t="str">
        <f t="shared" si="64"/>
        <v/>
      </c>
    </row>
    <row r="4126" spans="8:8">
      <c r="H4126" t="str">
        <f t="shared" si="64"/>
        <v/>
      </c>
    </row>
    <row r="4127" spans="8:8">
      <c r="H4127" t="str">
        <f t="shared" si="64"/>
        <v/>
      </c>
    </row>
    <row r="4128" spans="8:8">
      <c r="H4128" t="str">
        <f t="shared" si="64"/>
        <v/>
      </c>
    </row>
    <row r="4129" spans="8:8">
      <c r="H4129" t="str">
        <f t="shared" si="64"/>
        <v/>
      </c>
    </row>
    <row r="4130" spans="8:8">
      <c r="H4130" t="str">
        <f t="shared" si="64"/>
        <v/>
      </c>
    </row>
    <row r="4131" spans="8:8">
      <c r="H4131" t="str">
        <f t="shared" si="64"/>
        <v/>
      </c>
    </row>
    <row r="4132" spans="8:8">
      <c r="H4132" t="str">
        <f t="shared" si="64"/>
        <v/>
      </c>
    </row>
    <row r="4133" spans="8:8">
      <c r="H4133" t="str">
        <f t="shared" si="64"/>
        <v/>
      </c>
    </row>
    <row r="4134" spans="8:8">
      <c r="H4134" t="str">
        <f t="shared" si="64"/>
        <v/>
      </c>
    </row>
    <row r="4135" spans="8:8">
      <c r="H4135" t="str">
        <f t="shared" si="64"/>
        <v/>
      </c>
    </row>
    <row r="4136" spans="8:8">
      <c r="H4136" t="str">
        <f t="shared" si="64"/>
        <v/>
      </c>
    </row>
    <row r="4137" spans="8:8">
      <c r="H4137" t="str">
        <f t="shared" si="64"/>
        <v/>
      </c>
    </row>
    <row r="4138" spans="8:8">
      <c r="H4138" t="str">
        <f t="shared" si="64"/>
        <v/>
      </c>
    </row>
    <row r="4139" spans="8:8">
      <c r="H4139" t="str">
        <f t="shared" si="64"/>
        <v/>
      </c>
    </row>
    <row r="4140" spans="8:8">
      <c r="H4140" t="str">
        <f t="shared" si="64"/>
        <v/>
      </c>
    </row>
    <row r="4141" spans="8:8">
      <c r="H4141" t="str">
        <f t="shared" si="64"/>
        <v/>
      </c>
    </row>
    <row r="4142" spans="8:8">
      <c r="H4142" t="str">
        <f t="shared" si="64"/>
        <v/>
      </c>
    </row>
    <row r="4143" spans="8:8">
      <c r="H4143" t="str">
        <f t="shared" si="64"/>
        <v/>
      </c>
    </row>
    <row r="4144" spans="8:8">
      <c r="H4144" t="str">
        <f t="shared" si="64"/>
        <v/>
      </c>
    </row>
    <row r="4145" spans="8:8">
      <c r="H4145" t="str">
        <f t="shared" si="64"/>
        <v/>
      </c>
    </row>
    <row r="4146" spans="8:8">
      <c r="H4146" t="str">
        <f t="shared" si="64"/>
        <v/>
      </c>
    </row>
    <row r="4147" spans="8:8">
      <c r="H4147" t="str">
        <f t="shared" si="64"/>
        <v/>
      </c>
    </row>
    <row r="4148" spans="8:8">
      <c r="H4148" t="str">
        <f t="shared" si="64"/>
        <v/>
      </c>
    </row>
    <row r="4149" spans="8:8">
      <c r="H4149" t="str">
        <f t="shared" si="64"/>
        <v/>
      </c>
    </row>
    <row r="4150" spans="8:8">
      <c r="H4150" t="str">
        <f t="shared" si="64"/>
        <v/>
      </c>
    </row>
    <row r="4151" spans="8:8">
      <c r="H4151" t="str">
        <f t="shared" si="64"/>
        <v/>
      </c>
    </row>
    <row r="4152" spans="8:8">
      <c r="H4152" t="str">
        <f t="shared" si="64"/>
        <v/>
      </c>
    </row>
    <row r="4153" spans="8:8">
      <c r="H4153" t="str">
        <f t="shared" si="64"/>
        <v/>
      </c>
    </row>
    <row r="4154" spans="8:8">
      <c r="H4154" t="str">
        <f t="shared" si="64"/>
        <v/>
      </c>
    </row>
    <row r="4155" spans="8:8">
      <c r="H4155" t="str">
        <f t="shared" si="64"/>
        <v/>
      </c>
    </row>
    <row r="4156" spans="8:8">
      <c r="H4156" t="str">
        <f t="shared" si="64"/>
        <v/>
      </c>
    </row>
    <row r="4157" spans="8:8">
      <c r="H4157" t="str">
        <f t="shared" si="64"/>
        <v/>
      </c>
    </row>
    <row r="4158" spans="8:8">
      <c r="H4158" t="str">
        <f t="shared" si="64"/>
        <v/>
      </c>
    </row>
    <row r="4159" spans="8:8">
      <c r="H4159" t="str">
        <f t="shared" si="64"/>
        <v/>
      </c>
    </row>
    <row r="4160" spans="8:8">
      <c r="H4160" t="str">
        <f t="shared" si="64"/>
        <v/>
      </c>
    </row>
    <row r="4161" spans="8:8">
      <c r="H4161" t="str">
        <f t="shared" si="64"/>
        <v/>
      </c>
    </row>
    <row r="4162" spans="8:8">
      <c r="H4162" t="str">
        <f t="shared" si="64"/>
        <v/>
      </c>
    </row>
    <row r="4163" spans="8:8">
      <c r="H4163" t="str">
        <f t="shared" ref="H4163:H4226" si="65">IFERROR(IF(DATEDIF(F4163,G4163,"m")=0,"",DATEDIF(F4163,G4163,"m"))+1,"")</f>
        <v/>
      </c>
    </row>
    <row r="4164" spans="8:8">
      <c r="H4164" t="str">
        <f t="shared" si="65"/>
        <v/>
      </c>
    </row>
    <row r="4165" spans="8:8">
      <c r="H4165" t="str">
        <f t="shared" si="65"/>
        <v/>
      </c>
    </row>
    <row r="4166" spans="8:8">
      <c r="H4166" t="str">
        <f t="shared" si="65"/>
        <v/>
      </c>
    </row>
    <row r="4167" spans="8:8">
      <c r="H4167" t="str">
        <f t="shared" si="65"/>
        <v/>
      </c>
    </row>
    <row r="4168" spans="8:8">
      <c r="H4168" t="str">
        <f t="shared" si="65"/>
        <v/>
      </c>
    </row>
    <row r="4169" spans="8:8">
      <c r="H4169" t="str">
        <f t="shared" si="65"/>
        <v/>
      </c>
    </row>
    <row r="4170" spans="8:8">
      <c r="H4170" t="str">
        <f t="shared" si="65"/>
        <v/>
      </c>
    </row>
    <row r="4171" spans="8:8">
      <c r="H4171" t="str">
        <f t="shared" si="65"/>
        <v/>
      </c>
    </row>
    <row r="4172" spans="8:8">
      <c r="H4172" t="str">
        <f t="shared" si="65"/>
        <v/>
      </c>
    </row>
    <row r="4173" spans="8:8">
      <c r="H4173" t="str">
        <f t="shared" si="65"/>
        <v/>
      </c>
    </row>
    <row r="4174" spans="8:8">
      <c r="H4174" t="str">
        <f t="shared" si="65"/>
        <v/>
      </c>
    </row>
    <row r="4175" spans="8:8">
      <c r="H4175" t="str">
        <f t="shared" si="65"/>
        <v/>
      </c>
    </row>
    <row r="4176" spans="8:8">
      <c r="H4176" t="str">
        <f t="shared" si="65"/>
        <v/>
      </c>
    </row>
    <row r="4177" spans="8:8">
      <c r="H4177" t="str">
        <f t="shared" si="65"/>
        <v/>
      </c>
    </row>
    <row r="4178" spans="8:8">
      <c r="H4178" t="str">
        <f t="shared" si="65"/>
        <v/>
      </c>
    </row>
    <row r="4179" spans="8:8">
      <c r="H4179" t="str">
        <f t="shared" si="65"/>
        <v/>
      </c>
    </row>
    <row r="4180" spans="8:8">
      <c r="H4180" t="str">
        <f t="shared" si="65"/>
        <v/>
      </c>
    </row>
    <row r="4181" spans="8:8">
      <c r="H4181" t="str">
        <f t="shared" si="65"/>
        <v/>
      </c>
    </row>
    <row r="4182" spans="8:8">
      <c r="H4182" t="str">
        <f t="shared" si="65"/>
        <v/>
      </c>
    </row>
    <row r="4183" spans="8:8">
      <c r="H4183" t="str">
        <f t="shared" si="65"/>
        <v/>
      </c>
    </row>
    <row r="4184" spans="8:8">
      <c r="H4184" t="str">
        <f t="shared" si="65"/>
        <v/>
      </c>
    </row>
    <row r="4185" spans="8:8">
      <c r="H4185" t="str">
        <f t="shared" si="65"/>
        <v/>
      </c>
    </row>
    <row r="4186" spans="8:8">
      <c r="H4186" t="str">
        <f t="shared" si="65"/>
        <v/>
      </c>
    </row>
    <row r="4187" spans="8:8">
      <c r="H4187" t="str">
        <f t="shared" si="65"/>
        <v/>
      </c>
    </row>
    <row r="4188" spans="8:8">
      <c r="H4188" t="str">
        <f t="shared" si="65"/>
        <v/>
      </c>
    </row>
    <row r="4189" spans="8:8">
      <c r="H4189" t="str">
        <f t="shared" si="65"/>
        <v/>
      </c>
    </row>
    <row r="4190" spans="8:8">
      <c r="H4190" t="str">
        <f t="shared" si="65"/>
        <v/>
      </c>
    </row>
    <row r="4191" spans="8:8">
      <c r="H4191" t="str">
        <f t="shared" si="65"/>
        <v/>
      </c>
    </row>
    <row r="4192" spans="8:8">
      <c r="H4192" t="str">
        <f t="shared" si="65"/>
        <v/>
      </c>
    </row>
    <row r="4193" spans="8:8">
      <c r="H4193" t="str">
        <f t="shared" si="65"/>
        <v/>
      </c>
    </row>
    <row r="4194" spans="8:8">
      <c r="H4194" t="str">
        <f t="shared" si="65"/>
        <v/>
      </c>
    </row>
    <row r="4195" spans="8:8">
      <c r="H4195" t="str">
        <f t="shared" si="65"/>
        <v/>
      </c>
    </row>
    <row r="4196" spans="8:8">
      <c r="H4196" t="str">
        <f t="shared" si="65"/>
        <v/>
      </c>
    </row>
    <row r="4197" spans="8:8">
      <c r="H4197" t="str">
        <f t="shared" si="65"/>
        <v/>
      </c>
    </row>
    <row r="4198" spans="8:8">
      <c r="H4198" t="str">
        <f t="shared" si="65"/>
        <v/>
      </c>
    </row>
    <row r="4199" spans="8:8">
      <c r="H4199" t="str">
        <f t="shared" si="65"/>
        <v/>
      </c>
    </row>
    <row r="4200" spans="8:8">
      <c r="H4200" t="str">
        <f t="shared" si="65"/>
        <v/>
      </c>
    </row>
    <row r="4201" spans="8:8">
      <c r="H4201" t="str">
        <f t="shared" si="65"/>
        <v/>
      </c>
    </row>
    <row r="4202" spans="8:8">
      <c r="H4202" t="str">
        <f t="shared" si="65"/>
        <v/>
      </c>
    </row>
    <row r="4203" spans="8:8">
      <c r="H4203" t="str">
        <f t="shared" si="65"/>
        <v/>
      </c>
    </row>
    <row r="4204" spans="8:8">
      <c r="H4204" t="str">
        <f t="shared" si="65"/>
        <v/>
      </c>
    </row>
    <row r="4205" spans="8:8">
      <c r="H4205" t="str">
        <f t="shared" si="65"/>
        <v/>
      </c>
    </row>
    <row r="4206" spans="8:8">
      <c r="H4206" t="str">
        <f t="shared" si="65"/>
        <v/>
      </c>
    </row>
    <row r="4207" spans="8:8">
      <c r="H4207" t="str">
        <f t="shared" si="65"/>
        <v/>
      </c>
    </row>
    <row r="4208" spans="8:8">
      <c r="H4208" t="str">
        <f t="shared" si="65"/>
        <v/>
      </c>
    </row>
    <row r="4209" spans="8:8">
      <c r="H4209" t="str">
        <f t="shared" si="65"/>
        <v/>
      </c>
    </row>
    <row r="4210" spans="8:8">
      <c r="H4210" t="str">
        <f t="shared" si="65"/>
        <v/>
      </c>
    </row>
    <row r="4211" spans="8:8">
      <c r="H4211" t="str">
        <f t="shared" si="65"/>
        <v/>
      </c>
    </row>
    <row r="4212" spans="8:8">
      <c r="H4212" t="str">
        <f t="shared" si="65"/>
        <v/>
      </c>
    </row>
    <row r="4213" spans="8:8">
      <c r="H4213" t="str">
        <f t="shared" si="65"/>
        <v/>
      </c>
    </row>
    <row r="4214" spans="8:8">
      <c r="H4214" t="str">
        <f t="shared" si="65"/>
        <v/>
      </c>
    </row>
    <row r="4215" spans="8:8">
      <c r="H4215" t="str">
        <f t="shared" si="65"/>
        <v/>
      </c>
    </row>
    <row r="4216" spans="8:8">
      <c r="H4216" t="str">
        <f t="shared" si="65"/>
        <v/>
      </c>
    </row>
    <row r="4217" spans="8:8">
      <c r="H4217" t="str">
        <f t="shared" si="65"/>
        <v/>
      </c>
    </row>
    <row r="4218" spans="8:8">
      <c r="H4218" t="str">
        <f t="shared" si="65"/>
        <v/>
      </c>
    </row>
    <row r="4219" spans="8:8">
      <c r="H4219" t="str">
        <f t="shared" si="65"/>
        <v/>
      </c>
    </row>
    <row r="4220" spans="8:8">
      <c r="H4220" t="str">
        <f t="shared" si="65"/>
        <v/>
      </c>
    </row>
    <row r="4221" spans="8:8">
      <c r="H4221" t="str">
        <f t="shared" si="65"/>
        <v/>
      </c>
    </row>
    <row r="4222" spans="8:8">
      <c r="H4222" t="str">
        <f t="shared" si="65"/>
        <v/>
      </c>
    </row>
    <row r="4223" spans="8:8">
      <c r="H4223" t="str">
        <f t="shared" si="65"/>
        <v/>
      </c>
    </row>
    <row r="4224" spans="8:8">
      <c r="H4224" t="str">
        <f t="shared" si="65"/>
        <v/>
      </c>
    </row>
    <row r="4225" spans="8:8">
      <c r="H4225" t="str">
        <f t="shared" si="65"/>
        <v/>
      </c>
    </row>
    <row r="4226" spans="8:8">
      <c r="H4226" t="str">
        <f t="shared" si="65"/>
        <v/>
      </c>
    </row>
    <row r="4227" spans="8:8">
      <c r="H4227" t="str">
        <f t="shared" ref="H4227:H4290" si="66">IFERROR(IF(DATEDIF(F4227,G4227,"m")=0,"",DATEDIF(F4227,G4227,"m"))+1,"")</f>
        <v/>
      </c>
    </row>
    <row r="4228" spans="8:8">
      <c r="H4228" t="str">
        <f t="shared" si="66"/>
        <v/>
      </c>
    </row>
    <row r="4229" spans="8:8">
      <c r="H4229" t="str">
        <f t="shared" si="66"/>
        <v/>
      </c>
    </row>
    <row r="4230" spans="8:8">
      <c r="H4230" t="str">
        <f t="shared" si="66"/>
        <v/>
      </c>
    </row>
    <row r="4231" spans="8:8">
      <c r="H4231" t="str">
        <f t="shared" si="66"/>
        <v/>
      </c>
    </row>
    <row r="4232" spans="8:8">
      <c r="H4232" t="str">
        <f t="shared" si="66"/>
        <v/>
      </c>
    </row>
    <row r="4233" spans="8:8">
      <c r="H4233" t="str">
        <f t="shared" si="66"/>
        <v/>
      </c>
    </row>
    <row r="4234" spans="8:8">
      <c r="H4234" t="str">
        <f t="shared" si="66"/>
        <v/>
      </c>
    </row>
    <row r="4235" spans="8:8">
      <c r="H4235" t="str">
        <f t="shared" si="66"/>
        <v/>
      </c>
    </row>
    <row r="4236" spans="8:8">
      <c r="H4236" t="str">
        <f t="shared" si="66"/>
        <v/>
      </c>
    </row>
    <row r="4237" spans="8:8">
      <c r="H4237" t="str">
        <f t="shared" si="66"/>
        <v/>
      </c>
    </row>
    <row r="4238" spans="8:8">
      <c r="H4238" t="str">
        <f t="shared" si="66"/>
        <v/>
      </c>
    </row>
    <row r="4239" spans="8:8">
      <c r="H4239" t="str">
        <f t="shared" si="66"/>
        <v/>
      </c>
    </row>
    <row r="4240" spans="8:8">
      <c r="H4240" t="str">
        <f t="shared" si="66"/>
        <v/>
      </c>
    </row>
    <row r="4241" spans="8:8">
      <c r="H4241" t="str">
        <f t="shared" si="66"/>
        <v/>
      </c>
    </row>
    <row r="4242" spans="8:8">
      <c r="H4242" t="str">
        <f t="shared" si="66"/>
        <v/>
      </c>
    </row>
    <row r="4243" spans="8:8">
      <c r="H4243" t="str">
        <f t="shared" si="66"/>
        <v/>
      </c>
    </row>
    <row r="4244" spans="8:8">
      <c r="H4244" t="str">
        <f t="shared" si="66"/>
        <v/>
      </c>
    </row>
    <row r="4245" spans="8:8">
      <c r="H4245" t="str">
        <f t="shared" si="66"/>
        <v/>
      </c>
    </row>
    <row r="4246" spans="8:8">
      <c r="H4246" t="str">
        <f t="shared" si="66"/>
        <v/>
      </c>
    </row>
    <row r="4247" spans="8:8">
      <c r="H4247" t="str">
        <f t="shared" si="66"/>
        <v/>
      </c>
    </row>
    <row r="4248" spans="8:8">
      <c r="H4248" t="str">
        <f t="shared" si="66"/>
        <v/>
      </c>
    </row>
    <row r="4249" spans="8:8">
      <c r="H4249" t="str">
        <f t="shared" si="66"/>
        <v/>
      </c>
    </row>
    <row r="4250" spans="8:8">
      <c r="H4250" t="str">
        <f t="shared" si="66"/>
        <v/>
      </c>
    </row>
    <row r="4251" spans="8:8">
      <c r="H4251" t="str">
        <f t="shared" si="66"/>
        <v/>
      </c>
    </row>
    <row r="4252" spans="8:8">
      <c r="H4252" t="str">
        <f t="shared" si="66"/>
        <v/>
      </c>
    </row>
    <row r="4253" spans="8:8">
      <c r="H4253" t="str">
        <f t="shared" si="66"/>
        <v/>
      </c>
    </row>
    <row r="4254" spans="8:8">
      <c r="H4254" t="str">
        <f t="shared" si="66"/>
        <v/>
      </c>
    </row>
    <row r="4255" spans="8:8">
      <c r="H4255" t="str">
        <f t="shared" si="66"/>
        <v/>
      </c>
    </row>
    <row r="4256" spans="8:8">
      <c r="H4256" t="str">
        <f t="shared" si="66"/>
        <v/>
      </c>
    </row>
    <row r="4257" spans="8:8">
      <c r="H4257" t="str">
        <f t="shared" si="66"/>
        <v/>
      </c>
    </row>
    <row r="4258" spans="8:8">
      <c r="H4258" t="str">
        <f t="shared" si="66"/>
        <v/>
      </c>
    </row>
    <row r="4259" spans="8:8">
      <c r="H4259" t="str">
        <f t="shared" si="66"/>
        <v/>
      </c>
    </row>
    <row r="4260" spans="8:8">
      <c r="H4260" t="str">
        <f t="shared" si="66"/>
        <v/>
      </c>
    </row>
    <row r="4261" spans="8:8">
      <c r="H4261" t="str">
        <f t="shared" si="66"/>
        <v/>
      </c>
    </row>
    <row r="4262" spans="8:8">
      <c r="H4262" t="str">
        <f t="shared" si="66"/>
        <v/>
      </c>
    </row>
    <row r="4263" spans="8:8">
      <c r="H4263" t="str">
        <f t="shared" si="66"/>
        <v/>
      </c>
    </row>
    <row r="4264" spans="8:8">
      <c r="H4264" t="str">
        <f t="shared" si="66"/>
        <v/>
      </c>
    </row>
    <row r="4265" spans="8:8">
      <c r="H4265" t="str">
        <f t="shared" si="66"/>
        <v/>
      </c>
    </row>
    <row r="4266" spans="8:8">
      <c r="H4266" t="str">
        <f t="shared" si="66"/>
        <v/>
      </c>
    </row>
    <row r="4267" spans="8:8">
      <c r="H4267" t="str">
        <f t="shared" si="66"/>
        <v/>
      </c>
    </row>
    <row r="4268" spans="8:8">
      <c r="H4268" t="str">
        <f t="shared" si="66"/>
        <v/>
      </c>
    </row>
    <row r="4269" spans="8:8">
      <c r="H4269" t="str">
        <f t="shared" si="66"/>
        <v/>
      </c>
    </row>
    <row r="4270" spans="8:8">
      <c r="H4270" t="str">
        <f t="shared" si="66"/>
        <v/>
      </c>
    </row>
    <row r="4271" spans="8:8">
      <c r="H4271" t="str">
        <f t="shared" si="66"/>
        <v/>
      </c>
    </row>
    <row r="4272" spans="8:8">
      <c r="H4272" t="str">
        <f t="shared" si="66"/>
        <v/>
      </c>
    </row>
    <row r="4273" spans="8:8">
      <c r="H4273" t="str">
        <f t="shared" si="66"/>
        <v/>
      </c>
    </row>
    <row r="4274" spans="8:8">
      <c r="H4274" t="str">
        <f t="shared" si="66"/>
        <v/>
      </c>
    </row>
    <row r="4275" spans="8:8">
      <c r="H4275" t="str">
        <f t="shared" si="66"/>
        <v/>
      </c>
    </row>
    <row r="4276" spans="8:8">
      <c r="H4276" t="str">
        <f t="shared" si="66"/>
        <v/>
      </c>
    </row>
    <row r="4277" spans="8:8">
      <c r="H4277" t="str">
        <f t="shared" si="66"/>
        <v/>
      </c>
    </row>
    <row r="4278" spans="8:8">
      <c r="H4278" t="str">
        <f t="shared" si="66"/>
        <v/>
      </c>
    </row>
    <row r="4279" spans="8:8">
      <c r="H4279" t="str">
        <f t="shared" si="66"/>
        <v/>
      </c>
    </row>
    <row r="4280" spans="8:8">
      <c r="H4280" t="str">
        <f t="shared" si="66"/>
        <v/>
      </c>
    </row>
    <row r="4281" spans="8:8">
      <c r="H4281" t="str">
        <f t="shared" si="66"/>
        <v/>
      </c>
    </row>
    <row r="4282" spans="8:8">
      <c r="H4282" t="str">
        <f t="shared" si="66"/>
        <v/>
      </c>
    </row>
    <row r="4283" spans="8:8">
      <c r="H4283" t="str">
        <f t="shared" si="66"/>
        <v/>
      </c>
    </row>
    <row r="4284" spans="8:8">
      <c r="H4284" t="str">
        <f t="shared" si="66"/>
        <v/>
      </c>
    </row>
    <row r="4285" spans="8:8">
      <c r="H4285" t="str">
        <f t="shared" si="66"/>
        <v/>
      </c>
    </row>
    <row r="4286" spans="8:8">
      <c r="H4286" t="str">
        <f t="shared" si="66"/>
        <v/>
      </c>
    </row>
    <row r="4287" spans="8:8">
      <c r="H4287" t="str">
        <f t="shared" si="66"/>
        <v/>
      </c>
    </row>
    <row r="4288" spans="8:8">
      <c r="H4288" t="str">
        <f t="shared" si="66"/>
        <v/>
      </c>
    </row>
    <row r="4289" spans="8:8">
      <c r="H4289" t="str">
        <f t="shared" si="66"/>
        <v/>
      </c>
    </row>
    <row r="4290" spans="8:8">
      <c r="H4290" t="str">
        <f t="shared" si="66"/>
        <v/>
      </c>
    </row>
    <row r="4291" spans="8:8">
      <c r="H4291" t="str">
        <f t="shared" ref="H4291:H4354" si="67">IFERROR(IF(DATEDIF(F4291,G4291,"m")=0,"",DATEDIF(F4291,G4291,"m"))+1,"")</f>
        <v/>
      </c>
    </row>
    <row r="4292" spans="8:8">
      <c r="H4292" t="str">
        <f t="shared" si="67"/>
        <v/>
      </c>
    </row>
    <row r="4293" spans="8:8">
      <c r="H4293" t="str">
        <f t="shared" si="67"/>
        <v/>
      </c>
    </row>
    <row r="4294" spans="8:8">
      <c r="H4294" t="str">
        <f t="shared" si="67"/>
        <v/>
      </c>
    </row>
    <row r="4295" spans="8:8">
      <c r="H4295" t="str">
        <f t="shared" si="67"/>
        <v/>
      </c>
    </row>
    <row r="4296" spans="8:8">
      <c r="H4296" t="str">
        <f t="shared" si="67"/>
        <v/>
      </c>
    </row>
    <row r="4297" spans="8:8">
      <c r="H4297" t="str">
        <f t="shared" si="67"/>
        <v/>
      </c>
    </row>
    <row r="4298" spans="8:8">
      <c r="H4298" t="str">
        <f t="shared" si="67"/>
        <v/>
      </c>
    </row>
    <row r="4299" spans="8:8">
      <c r="H4299" t="str">
        <f t="shared" si="67"/>
        <v/>
      </c>
    </row>
    <row r="4300" spans="8:8">
      <c r="H4300" t="str">
        <f t="shared" si="67"/>
        <v/>
      </c>
    </row>
    <row r="4301" spans="8:8">
      <c r="H4301" t="str">
        <f t="shared" si="67"/>
        <v/>
      </c>
    </row>
    <row r="4302" spans="8:8">
      <c r="H4302" t="str">
        <f t="shared" si="67"/>
        <v/>
      </c>
    </row>
    <row r="4303" spans="8:8">
      <c r="H4303" t="str">
        <f t="shared" si="67"/>
        <v/>
      </c>
    </row>
    <row r="4304" spans="8:8">
      <c r="H4304" t="str">
        <f t="shared" si="67"/>
        <v/>
      </c>
    </row>
    <row r="4305" spans="8:8">
      <c r="H4305" t="str">
        <f t="shared" si="67"/>
        <v/>
      </c>
    </row>
    <row r="4306" spans="8:8">
      <c r="H4306" t="str">
        <f t="shared" si="67"/>
        <v/>
      </c>
    </row>
    <row r="4307" spans="8:8">
      <c r="H4307" t="str">
        <f t="shared" si="67"/>
        <v/>
      </c>
    </row>
    <row r="4308" spans="8:8">
      <c r="H4308" t="str">
        <f t="shared" si="67"/>
        <v/>
      </c>
    </row>
    <row r="4309" spans="8:8">
      <c r="H4309" t="str">
        <f t="shared" si="67"/>
        <v/>
      </c>
    </row>
    <row r="4310" spans="8:8">
      <c r="H4310" t="str">
        <f t="shared" si="67"/>
        <v/>
      </c>
    </row>
    <row r="4311" spans="8:8">
      <c r="H4311" t="str">
        <f t="shared" si="67"/>
        <v/>
      </c>
    </row>
    <row r="4312" spans="8:8">
      <c r="H4312" t="str">
        <f t="shared" si="67"/>
        <v/>
      </c>
    </row>
    <row r="4313" spans="8:8">
      <c r="H4313" t="str">
        <f t="shared" si="67"/>
        <v/>
      </c>
    </row>
    <row r="4314" spans="8:8">
      <c r="H4314" t="str">
        <f t="shared" si="67"/>
        <v/>
      </c>
    </row>
    <row r="4315" spans="8:8">
      <c r="H4315" t="str">
        <f t="shared" si="67"/>
        <v/>
      </c>
    </row>
    <row r="4316" spans="8:8">
      <c r="H4316" t="str">
        <f t="shared" si="67"/>
        <v/>
      </c>
    </row>
    <row r="4317" spans="8:8">
      <c r="H4317" t="str">
        <f t="shared" si="67"/>
        <v/>
      </c>
    </row>
    <row r="4318" spans="8:8">
      <c r="H4318" t="str">
        <f t="shared" si="67"/>
        <v/>
      </c>
    </row>
    <row r="4319" spans="8:8">
      <c r="H4319" t="str">
        <f t="shared" si="67"/>
        <v/>
      </c>
    </row>
    <row r="4320" spans="8:8">
      <c r="H4320" t="str">
        <f t="shared" si="67"/>
        <v/>
      </c>
    </row>
    <row r="4321" spans="8:8">
      <c r="H4321" t="str">
        <f t="shared" si="67"/>
        <v/>
      </c>
    </row>
    <row r="4322" spans="8:8">
      <c r="H4322" t="str">
        <f t="shared" si="67"/>
        <v/>
      </c>
    </row>
    <row r="4323" spans="8:8">
      <c r="H4323" t="str">
        <f t="shared" si="67"/>
        <v/>
      </c>
    </row>
    <row r="4324" spans="8:8">
      <c r="H4324" t="str">
        <f t="shared" si="67"/>
        <v/>
      </c>
    </row>
    <row r="4325" spans="8:8">
      <c r="H4325" t="str">
        <f t="shared" si="67"/>
        <v/>
      </c>
    </row>
    <row r="4326" spans="8:8">
      <c r="H4326" t="str">
        <f t="shared" si="67"/>
        <v/>
      </c>
    </row>
    <row r="4327" spans="8:8">
      <c r="H4327" t="str">
        <f t="shared" si="67"/>
        <v/>
      </c>
    </row>
    <row r="4328" spans="8:8">
      <c r="H4328" t="str">
        <f t="shared" si="67"/>
        <v/>
      </c>
    </row>
    <row r="4329" spans="8:8">
      <c r="H4329" t="str">
        <f t="shared" si="67"/>
        <v/>
      </c>
    </row>
    <row r="4330" spans="8:8">
      <c r="H4330" t="str">
        <f t="shared" si="67"/>
        <v/>
      </c>
    </row>
    <row r="4331" spans="8:8">
      <c r="H4331" t="str">
        <f t="shared" si="67"/>
        <v/>
      </c>
    </row>
    <row r="4332" spans="8:8">
      <c r="H4332" t="str">
        <f t="shared" si="67"/>
        <v/>
      </c>
    </row>
    <row r="4333" spans="8:8">
      <c r="H4333" t="str">
        <f t="shared" si="67"/>
        <v/>
      </c>
    </row>
    <row r="4334" spans="8:8">
      <c r="H4334" t="str">
        <f t="shared" si="67"/>
        <v/>
      </c>
    </row>
    <row r="4335" spans="8:8">
      <c r="H4335" t="str">
        <f t="shared" si="67"/>
        <v/>
      </c>
    </row>
    <row r="4336" spans="8:8">
      <c r="H4336" t="str">
        <f t="shared" si="67"/>
        <v/>
      </c>
    </row>
    <row r="4337" spans="8:8">
      <c r="H4337" t="str">
        <f t="shared" si="67"/>
        <v/>
      </c>
    </row>
    <row r="4338" spans="8:8">
      <c r="H4338" t="str">
        <f t="shared" si="67"/>
        <v/>
      </c>
    </row>
    <row r="4339" spans="8:8">
      <c r="H4339" t="str">
        <f t="shared" si="67"/>
        <v/>
      </c>
    </row>
    <row r="4340" spans="8:8">
      <c r="H4340" t="str">
        <f t="shared" si="67"/>
        <v/>
      </c>
    </row>
    <row r="4341" spans="8:8">
      <c r="H4341" t="str">
        <f t="shared" si="67"/>
        <v/>
      </c>
    </row>
    <row r="4342" spans="8:8">
      <c r="H4342" t="str">
        <f t="shared" si="67"/>
        <v/>
      </c>
    </row>
    <row r="4343" spans="8:8">
      <c r="H4343" t="str">
        <f t="shared" si="67"/>
        <v/>
      </c>
    </row>
    <row r="4344" spans="8:8">
      <c r="H4344" t="str">
        <f t="shared" si="67"/>
        <v/>
      </c>
    </row>
    <row r="4345" spans="8:8">
      <c r="H4345" t="str">
        <f t="shared" si="67"/>
        <v/>
      </c>
    </row>
    <row r="4346" spans="8:8">
      <c r="H4346" t="str">
        <f t="shared" si="67"/>
        <v/>
      </c>
    </row>
    <row r="4347" spans="8:8">
      <c r="H4347" t="str">
        <f t="shared" si="67"/>
        <v/>
      </c>
    </row>
    <row r="4348" spans="8:8">
      <c r="H4348" t="str">
        <f t="shared" si="67"/>
        <v/>
      </c>
    </row>
    <row r="4349" spans="8:8">
      <c r="H4349" t="str">
        <f t="shared" si="67"/>
        <v/>
      </c>
    </row>
    <row r="4350" spans="8:8">
      <c r="H4350" t="str">
        <f t="shared" si="67"/>
        <v/>
      </c>
    </row>
    <row r="4351" spans="8:8">
      <c r="H4351" t="str">
        <f t="shared" si="67"/>
        <v/>
      </c>
    </row>
    <row r="4352" spans="8:8">
      <c r="H4352" t="str">
        <f t="shared" si="67"/>
        <v/>
      </c>
    </row>
    <row r="4353" spans="8:8">
      <c r="H4353" t="str">
        <f t="shared" si="67"/>
        <v/>
      </c>
    </row>
    <row r="4354" spans="8:8">
      <c r="H4354" t="str">
        <f t="shared" si="67"/>
        <v/>
      </c>
    </row>
    <row r="4355" spans="8:8">
      <c r="H4355" t="str">
        <f t="shared" ref="H4355:H4418" si="68">IFERROR(IF(DATEDIF(F4355,G4355,"m")=0,"",DATEDIF(F4355,G4355,"m"))+1,"")</f>
        <v/>
      </c>
    </row>
    <row r="4356" spans="8:8">
      <c r="H4356" t="str">
        <f t="shared" si="68"/>
        <v/>
      </c>
    </row>
    <row r="4357" spans="8:8">
      <c r="H4357" t="str">
        <f t="shared" si="68"/>
        <v/>
      </c>
    </row>
    <row r="4358" spans="8:8">
      <c r="H4358" t="str">
        <f t="shared" si="68"/>
        <v/>
      </c>
    </row>
    <row r="4359" spans="8:8">
      <c r="H4359" t="str">
        <f t="shared" si="68"/>
        <v/>
      </c>
    </row>
    <row r="4360" spans="8:8">
      <c r="H4360" t="str">
        <f t="shared" si="68"/>
        <v/>
      </c>
    </row>
    <row r="4361" spans="8:8">
      <c r="H4361" t="str">
        <f t="shared" si="68"/>
        <v/>
      </c>
    </row>
    <row r="4362" spans="8:8">
      <c r="H4362" t="str">
        <f t="shared" si="68"/>
        <v/>
      </c>
    </row>
    <row r="4363" spans="8:8">
      <c r="H4363" t="str">
        <f t="shared" si="68"/>
        <v/>
      </c>
    </row>
    <row r="4364" spans="8:8">
      <c r="H4364" t="str">
        <f t="shared" si="68"/>
        <v/>
      </c>
    </row>
    <row r="4365" spans="8:8">
      <c r="H4365" t="str">
        <f t="shared" si="68"/>
        <v/>
      </c>
    </row>
    <row r="4366" spans="8:8">
      <c r="H4366" t="str">
        <f t="shared" si="68"/>
        <v/>
      </c>
    </row>
    <row r="4367" spans="8:8">
      <c r="H4367" t="str">
        <f t="shared" si="68"/>
        <v/>
      </c>
    </row>
    <row r="4368" spans="8:8">
      <c r="H4368" t="str">
        <f t="shared" si="68"/>
        <v/>
      </c>
    </row>
    <row r="4369" spans="8:8">
      <c r="H4369" t="str">
        <f t="shared" si="68"/>
        <v/>
      </c>
    </row>
    <row r="4370" spans="8:8">
      <c r="H4370" t="str">
        <f t="shared" si="68"/>
        <v/>
      </c>
    </row>
    <row r="4371" spans="8:8">
      <c r="H4371" t="str">
        <f t="shared" si="68"/>
        <v/>
      </c>
    </row>
    <row r="4372" spans="8:8">
      <c r="H4372" t="str">
        <f t="shared" si="68"/>
        <v/>
      </c>
    </row>
    <row r="4373" spans="8:8">
      <c r="H4373" t="str">
        <f t="shared" si="68"/>
        <v/>
      </c>
    </row>
    <row r="4374" spans="8:8">
      <c r="H4374" t="str">
        <f t="shared" si="68"/>
        <v/>
      </c>
    </row>
    <row r="4375" spans="8:8">
      <c r="H4375" t="str">
        <f t="shared" si="68"/>
        <v/>
      </c>
    </row>
    <row r="4376" spans="8:8">
      <c r="H4376" t="str">
        <f t="shared" si="68"/>
        <v/>
      </c>
    </row>
    <row r="4377" spans="8:8">
      <c r="H4377" t="str">
        <f t="shared" si="68"/>
        <v/>
      </c>
    </row>
    <row r="4378" spans="8:8">
      <c r="H4378" t="str">
        <f t="shared" si="68"/>
        <v/>
      </c>
    </row>
    <row r="4379" spans="8:8">
      <c r="H4379" t="str">
        <f t="shared" si="68"/>
        <v/>
      </c>
    </row>
    <row r="4380" spans="8:8">
      <c r="H4380" t="str">
        <f t="shared" si="68"/>
        <v/>
      </c>
    </row>
    <row r="4381" spans="8:8">
      <c r="H4381" t="str">
        <f t="shared" si="68"/>
        <v/>
      </c>
    </row>
    <row r="4382" spans="8:8">
      <c r="H4382" t="str">
        <f t="shared" si="68"/>
        <v/>
      </c>
    </row>
    <row r="4383" spans="8:8">
      <c r="H4383" t="str">
        <f t="shared" si="68"/>
        <v/>
      </c>
    </row>
    <row r="4384" spans="8:8">
      <c r="H4384" t="str">
        <f t="shared" si="68"/>
        <v/>
      </c>
    </row>
    <row r="4385" spans="8:8">
      <c r="H4385" t="str">
        <f t="shared" si="68"/>
        <v/>
      </c>
    </row>
    <row r="4386" spans="8:8">
      <c r="H4386" t="str">
        <f t="shared" si="68"/>
        <v/>
      </c>
    </row>
    <row r="4387" spans="8:8">
      <c r="H4387" t="str">
        <f t="shared" si="68"/>
        <v/>
      </c>
    </row>
    <row r="4388" spans="8:8">
      <c r="H4388" t="str">
        <f t="shared" si="68"/>
        <v/>
      </c>
    </row>
    <row r="4389" spans="8:8">
      <c r="H4389" t="str">
        <f t="shared" si="68"/>
        <v/>
      </c>
    </row>
    <row r="4390" spans="8:8">
      <c r="H4390" t="str">
        <f t="shared" si="68"/>
        <v/>
      </c>
    </row>
    <row r="4391" spans="8:8">
      <c r="H4391" t="str">
        <f t="shared" si="68"/>
        <v/>
      </c>
    </row>
    <row r="4392" spans="8:8">
      <c r="H4392" t="str">
        <f t="shared" si="68"/>
        <v/>
      </c>
    </row>
    <row r="4393" spans="8:8">
      <c r="H4393" t="str">
        <f t="shared" si="68"/>
        <v/>
      </c>
    </row>
    <row r="4394" spans="8:8">
      <c r="H4394" t="str">
        <f t="shared" si="68"/>
        <v/>
      </c>
    </row>
    <row r="4395" spans="8:8">
      <c r="H4395" t="str">
        <f t="shared" si="68"/>
        <v/>
      </c>
    </row>
    <row r="4396" spans="8:8">
      <c r="H4396" t="str">
        <f t="shared" si="68"/>
        <v/>
      </c>
    </row>
    <row r="4397" spans="8:8">
      <c r="H4397" t="str">
        <f t="shared" si="68"/>
        <v/>
      </c>
    </row>
    <row r="4398" spans="8:8">
      <c r="H4398" t="str">
        <f t="shared" si="68"/>
        <v/>
      </c>
    </row>
    <row r="4399" spans="8:8">
      <c r="H4399" t="str">
        <f t="shared" si="68"/>
        <v/>
      </c>
    </row>
    <row r="4400" spans="8:8">
      <c r="H4400" t="str">
        <f t="shared" si="68"/>
        <v/>
      </c>
    </row>
    <row r="4401" spans="8:8">
      <c r="H4401" t="str">
        <f t="shared" si="68"/>
        <v/>
      </c>
    </row>
    <row r="4402" spans="8:8">
      <c r="H4402" t="str">
        <f t="shared" si="68"/>
        <v/>
      </c>
    </row>
    <row r="4403" spans="8:8">
      <c r="H4403" t="str">
        <f t="shared" si="68"/>
        <v/>
      </c>
    </row>
    <row r="4404" spans="8:8">
      <c r="H4404" t="str">
        <f t="shared" si="68"/>
        <v/>
      </c>
    </row>
    <row r="4405" spans="8:8">
      <c r="H4405" t="str">
        <f t="shared" si="68"/>
        <v/>
      </c>
    </row>
    <row r="4406" spans="8:8">
      <c r="H4406" t="str">
        <f t="shared" si="68"/>
        <v/>
      </c>
    </row>
    <row r="4407" spans="8:8">
      <c r="H4407" t="str">
        <f t="shared" si="68"/>
        <v/>
      </c>
    </row>
    <row r="4408" spans="8:8">
      <c r="H4408" t="str">
        <f t="shared" si="68"/>
        <v/>
      </c>
    </row>
    <row r="4409" spans="8:8">
      <c r="H4409" t="str">
        <f t="shared" si="68"/>
        <v/>
      </c>
    </row>
    <row r="4410" spans="8:8">
      <c r="H4410" t="str">
        <f t="shared" si="68"/>
        <v/>
      </c>
    </row>
    <row r="4411" spans="8:8">
      <c r="H4411" t="str">
        <f t="shared" si="68"/>
        <v/>
      </c>
    </row>
    <row r="4412" spans="8:8">
      <c r="H4412" t="str">
        <f t="shared" si="68"/>
        <v/>
      </c>
    </row>
    <row r="4413" spans="8:8">
      <c r="H4413" t="str">
        <f t="shared" si="68"/>
        <v/>
      </c>
    </row>
    <row r="4414" spans="8:8">
      <c r="H4414" t="str">
        <f t="shared" si="68"/>
        <v/>
      </c>
    </row>
    <row r="4415" spans="8:8">
      <c r="H4415" t="str">
        <f t="shared" si="68"/>
        <v/>
      </c>
    </row>
    <row r="4416" spans="8:8">
      <c r="H4416" t="str">
        <f t="shared" si="68"/>
        <v/>
      </c>
    </row>
    <row r="4417" spans="8:8">
      <c r="H4417" t="str">
        <f t="shared" si="68"/>
        <v/>
      </c>
    </row>
    <row r="4418" spans="8:8">
      <c r="H4418" t="str">
        <f t="shared" si="68"/>
        <v/>
      </c>
    </row>
    <row r="4419" spans="8:8">
      <c r="H4419" t="str">
        <f t="shared" ref="H4419:H4482" si="69">IFERROR(IF(DATEDIF(F4419,G4419,"m")=0,"",DATEDIF(F4419,G4419,"m"))+1,"")</f>
        <v/>
      </c>
    </row>
    <row r="4420" spans="8:8">
      <c r="H4420" t="str">
        <f t="shared" si="69"/>
        <v/>
      </c>
    </row>
    <row r="4421" spans="8:8">
      <c r="H4421" t="str">
        <f t="shared" si="69"/>
        <v/>
      </c>
    </row>
    <row r="4422" spans="8:8">
      <c r="H4422" t="str">
        <f t="shared" si="69"/>
        <v/>
      </c>
    </row>
    <row r="4423" spans="8:8">
      <c r="H4423" t="str">
        <f t="shared" si="69"/>
        <v/>
      </c>
    </row>
    <row r="4424" spans="8:8">
      <c r="H4424" t="str">
        <f t="shared" si="69"/>
        <v/>
      </c>
    </row>
    <row r="4425" spans="8:8">
      <c r="H4425" t="str">
        <f t="shared" si="69"/>
        <v/>
      </c>
    </row>
    <row r="4426" spans="8:8">
      <c r="H4426" t="str">
        <f t="shared" si="69"/>
        <v/>
      </c>
    </row>
    <row r="4427" spans="8:8">
      <c r="H4427" t="str">
        <f t="shared" si="69"/>
        <v/>
      </c>
    </row>
    <row r="4428" spans="8:8">
      <c r="H4428" t="str">
        <f t="shared" si="69"/>
        <v/>
      </c>
    </row>
    <row r="4429" spans="8:8">
      <c r="H4429" t="str">
        <f t="shared" si="69"/>
        <v/>
      </c>
    </row>
    <row r="4430" spans="8:8">
      <c r="H4430" t="str">
        <f t="shared" si="69"/>
        <v/>
      </c>
    </row>
    <row r="4431" spans="8:8">
      <c r="H4431" t="str">
        <f t="shared" si="69"/>
        <v/>
      </c>
    </row>
    <row r="4432" spans="8:8">
      <c r="H4432" t="str">
        <f t="shared" si="69"/>
        <v/>
      </c>
    </row>
    <row r="4433" spans="8:8">
      <c r="H4433" t="str">
        <f t="shared" si="69"/>
        <v/>
      </c>
    </row>
    <row r="4434" spans="8:8">
      <c r="H4434" t="str">
        <f t="shared" si="69"/>
        <v/>
      </c>
    </row>
    <row r="4435" spans="8:8">
      <c r="H4435" t="str">
        <f t="shared" si="69"/>
        <v/>
      </c>
    </row>
    <row r="4436" spans="8:8">
      <c r="H4436" t="str">
        <f t="shared" si="69"/>
        <v/>
      </c>
    </row>
    <row r="4437" spans="8:8">
      <c r="H4437" t="str">
        <f t="shared" si="69"/>
        <v/>
      </c>
    </row>
    <row r="4438" spans="8:8">
      <c r="H4438" t="str">
        <f t="shared" si="69"/>
        <v/>
      </c>
    </row>
    <row r="4439" spans="8:8">
      <c r="H4439" t="str">
        <f t="shared" si="69"/>
        <v/>
      </c>
    </row>
    <row r="4440" spans="8:8">
      <c r="H4440" t="str">
        <f t="shared" si="69"/>
        <v/>
      </c>
    </row>
    <row r="4441" spans="8:8">
      <c r="H4441" t="str">
        <f t="shared" si="69"/>
        <v/>
      </c>
    </row>
    <row r="4442" spans="8:8">
      <c r="H4442" t="str">
        <f t="shared" si="69"/>
        <v/>
      </c>
    </row>
    <row r="4443" spans="8:8">
      <c r="H4443" t="str">
        <f t="shared" si="69"/>
        <v/>
      </c>
    </row>
    <row r="4444" spans="8:8">
      <c r="H4444" t="str">
        <f t="shared" si="69"/>
        <v/>
      </c>
    </row>
    <row r="4445" spans="8:8">
      <c r="H4445" t="str">
        <f t="shared" si="69"/>
        <v/>
      </c>
    </row>
    <row r="4446" spans="8:8">
      <c r="H4446" t="str">
        <f t="shared" si="69"/>
        <v/>
      </c>
    </row>
    <row r="4447" spans="8:8">
      <c r="H4447" t="str">
        <f t="shared" si="69"/>
        <v/>
      </c>
    </row>
    <row r="4448" spans="8:8">
      <c r="H4448" t="str">
        <f t="shared" si="69"/>
        <v/>
      </c>
    </row>
    <row r="4449" spans="8:8">
      <c r="H4449" t="str">
        <f t="shared" si="69"/>
        <v/>
      </c>
    </row>
    <row r="4450" spans="8:8">
      <c r="H4450" t="str">
        <f t="shared" si="69"/>
        <v/>
      </c>
    </row>
    <row r="4451" spans="8:8">
      <c r="H4451" t="str">
        <f t="shared" si="69"/>
        <v/>
      </c>
    </row>
    <row r="4452" spans="8:8">
      <c r="H4452" t="str">
        <f t="shared" si="69"/>
        <v/>
      </c>
    </row>
    <row r="4453" spans="8:8">
      <c r="H4453" t="str">
        <f t="shared" si="69"/>
        <v/>
      </c>
    </row>
    <row r="4454" spans="8:8">
      <c r="H4454" t="str">
        <f t="shared" si="69"/>
        <v/>
      </c>
    </row>
    <row r="4455" spans="8:8">
      <c r="H4455" t="str">
        <f t="shared" si="69"/>
        <v/>
      </c>
    </row>
    <row r="4456" spans="8:8">
      <c r="H4456" t="str">
        <f t="shared" si="69"/>
        <v/>
      </c>
    </row>
    <row r="4457" spans="8:8">
      <c r="H4457" t="str">
        <f t="shared" si="69"/>
        <v/>
      </c>
    </row>
    <row r="4458" spans="8:8">
      <c r="H4458" t="str">
        <f t="shared" si="69"/>
        <v/>
      </c>
    </row>
    <row r="4459" spans="8:8">
      <c r="H4459" t="str">
        <f t="shared" si="69"/>
        <v/>
      </c>
    </row>
    <row r="4460" spans="8:8">
      <c r="H4460" t="str">
        <f t="shared" si="69"/>
        <v/>
      </c>
    </row>
    <row r="4461" spans="8:8">
      <c r="H4461" t="str">
        <f t="shared" si="69"/>
        <v/>
      </c>
    </row>
    <row r="4462" spans="8:8">
      <c r="H4462" t="str">
        <f t="shared" si="69"/>
        <v/>
      </c>
    </row>
    <row r="4463" spans="8:8">
      <c r="H4463" t="str">
        <f t="shared" si="69"/>
        <v/>
      </c>
    </row>
    <row r="4464" spans="8:8">
      <c r="H4464" t="str">
        <f t="shared" si="69"/>
        <v/>
      </c>
    </row>
    <row r="4465" spans="8:8">
      <c r="H4465" t="str">
        <f t="shared" si="69"/>
        <v/>
      </c>
    </row>
    <row r="4466" spans="8:8">
      <c r="H4466" t="str">
        <f t="shared" si="69"/>
        <v/>
      </c>
    </row>
    <row r="4467" spans="8:8">
      <c r="H4467" t="str">
        <f t="shared" si="69"/>
        <v/>
      </c>
    </row>
    <row r="4468" spans="8:8">
      <c r="H4468" t="str">
        <f t="shared" si="69"/>
        <v/>
      </c>
    </row>
    <row r="4469" spans="8:8">
      <c r="H4469" t="str">
        <f t="shared" si="69"/>
        <v/>
      </c>
    </row>
    <row r="4470" spans="8:8">
      <c r="H4470" t="str">
        <f t="shared" si="69"/>
        <v/>
      </c>
    </row>
    <row r="4471" spans="8:8">
      <c r="H4471" t="str">
        <f t="shared" si="69"/>
        <v/>
      </c>
    </row>
    <row r="4472" spans="8:8">
      <c r="H4472" t="str">
        <f t="shared" si="69"/>
        <v/>
      </c>
    </row>
    <row r="4473" spans="8:8">
      <c r="H4473" t="str">
        <f t="shared" si="69"/>
        <v/>
      </c>
    </row>
    <row r="4474" spans="8:8">
      <c r="H4474" t="str">
        <f t="shared" si="69"/>
        <v/>
      </c>
    </row>
    <row r="4475" spans="8:8">
      <c r="H4475" t="str">
        <f t="shared" si="69"/>
        <v/>
      </c>
    </row>
    <row r="4476" spans="8:8">
      <c r="H4476" t="str">
        <f t="shared" si="69"/>
        <v/>
      </c>
    </row>
    <row r="4477" spans="8:8">
      <c r="H4477" t="str">
        <f t="shared" si="69"/>
        <v/>
      </c>
    </row>
    <row r="4478" spans="8:8">
      <c r="H4478" t="str">
        <f t="shared" si="69"/>
        <v/>
      </c>
    </row>
    <row r="4479" spans="8:8">
      <c r="H4479" t="str">
        <f t="shared" si="69"/>
        <v/>
      </c>
    </row>
    <row r="4480" spans="8:8">
      <c r="H4480" t="str">
        <f t="shared" si="69"/>
        <v/>
      </c>
    </row>
    <row r="4481" spans="8:8">
      <c r="H4481" t="str">
        <f t="shared" si="69"/>
        <v/>
      </c>
    </row>
    <row r="4482" spans="8:8">
      <c r="H4482" t="str">
        <f t="shared" si="69"/>
        <v/>
      </c>
    </row>
    <row r="4483" spans="8:8">
      <c r="H4483" t="str">
        <f t="shared" ref="H4483:H4546" si="70">IFERROR(IF(DATEDIF(F4483,G4483,"m")=0,"",DATEDIF(F4483,G4483,"m"))+1,"")</f>
        <v/>
      </c>
    </row>
    <row r="4484" spans="8:8">
      <c r="H4484" t="str">
        <f t="shared" si="70"/>
        <v/>
      </c>
    </row>
    <row r="4485" spans="8:8">
      <c r="H4485" t="str">
        <f t="shared" si="70"/>
        <v/>
      </c>
    </row>
    <row r="4486" spans="8:8">
      <c r="H4486" t="str">
        <f t="shared" si="70"/>
        <v/>
      </c>
    </row>
    <row r="4487" spans="8:8">
      <c r="H4487" t="str">
        <f t="shared" si="70"/>
        <v/>
      </c>
    </row>
    <row r="4488" spans="8:8">
      <c r="H4488" t="str">
        <f t="shared" si="70"/>
        <v/>
      </c>
    </row>
    <row r="4489" spans="8:8">
      <c r="H4489" t="str">
        <f t="shared" si="70"/>
        <v/>
      </c>
    </row>
    <row r="4490" spans="8:8">
      <c r="H4490" t="str">
        <f t="shared" si="70"/>
        <v/>
      </c>
    </row>
    <row r="4491" spans="8:8">
      <c r="H4491" t="str">
        <f t="shared" si="70"/>
        <v/>
      </c>
    </row>
    <row r="4492" spans="8:8">
      <c r="H4492" t="str">
        <f t="shared" si="70"/>
        <v/>
      </c>
    </row>
    <row r="4493" spans="8:8">
      <c r="H4493" t="str">
        <f t="shared" si="70"/>
        <v/>
      </c>
    </row>
    <row r="4494" spans="8:8">
      <c r="H4494" t="str">
        <f t="shared" si="70"/>
        <v/>
      </c>
    </row>
    <row r="4495" spans="8:8">
      <c r="H4495" t="str">
        <f t="shared" si="70"/>
        <v/>
      </c>
    </row>
    <row r="4496" spans="8:8">
      <c r="H4496" t="str">
        <f t="shared" si="70"/>
        <v/>
      </c>
    </row>
    <row r="4497" spans="8:8">
      <c r="H4497" t="str">
        <f t="shared" si="70"/>
        <v/>
      </c>
    </row>
    <row r="4498" spans="8:8">
      <c r="H4498" t="str">
        <f t="shared" si="70"/>
        <v/>
      </c>
    </row>
    <row r="4499" spans="8:8">
      <c r="H4499" t="str">
        <f t="shared" si="70"/>
        <v/>
      </c>
    </row>
    <row r="4500" spans="8:8">
      <c r="H4500" t="str">
        <f t="shared" si="70"/>
        <v/>
      </c>
    </row>
    <row r="4501" spans="8:8">
      <c r="H4501" t="str">
        <f t="shared" si="70"/>
        <v/>
      </c>
    </row>
    <row r="4502" spans="8:8">
      <c r="H4502" t="str">
        <f t="shared" si="70"/>
        <v/>
      </c>
    </row>
    <row r="4503" spans="8:8">
      <c r="H4503" t="str">
        <f t="shared" si="70"/>
        <v/>
      </c>
    </row>
    <row r="4504" spans="8:8">
      <c r="H4504" t="str">
        <f t="shared" si="70"/>
        <v/>
      </c>
    </row>
    <row r="4505" spans="8:8">
      <c r="H4505" t="str">
        <f t="shared" si="70"/>
        <v/>
      </c>
    </row>
    <row r="4506" spans="8:8">
      <c r="H4506" t="str">
        <f t="shared" si="70"/>
        <v/>
      </c>
    </row>
    <row r="4507" spans="8:8">
      <c r="H4507" t="str">
        <f t="shared" si="70"/>
        <v/>
      </c>
    </row>
    <row r="4508" spans="8:8">
      <c r="H4508" t="str">
        <f t="shared" si="70"/>
        <v/>
      </c>
    </row>
    <row r="4509" spans="8:8">
      <c r="H4509" t="str">
        <f t="shared" si="70"/>
        <v/>
      </c>
    </row>
    <row r="4510" spans="8:8">
      <c r="H4510" t="str">
        <f t="shared" si="70"/>
        <v/>
      </c>
    </row>
    <row r="4511" spans="8:8">
      <c r="H4511" t="str">
        <f t="shared" si="70"/>
        <v/>
      </c>
    </row>
    <row r="4512" spans="8:8">
      <c r="H4512" t="str">
        <f t="shared" si="70"/>
        <v/>
      </c>
    </row>
    <row r="4513" spans="8:8">
      <c r="H4513" t="str">
        <f t="shared" si="70"/>
        <v/>
      </c>
    </row>
    <row r="4514" spans="8:8">
      <c r="H4514" t="str">
        <f t="shared" si="70"/>
        <v/>
      </c>
    </row>
    <row r="4515" spans="8:8">
      <c r="H4515" t="str">
        <f t="shared" si="70"/>
        <v/>
      </c>
    </row>
    <row r="4516" spans="8:8">
      <c r="H4516" t="str">
        <f t="shared" si="70"/>
        <v/>
      </c>
    </row>
    <row r="4517" spans="8:8">
      <c r="H4517" t="str">
        <f t="shared" si="70"/>
        <v/>
      </c>
    </row>
    <row r="4518" spans="8:8">
      <c r="H4518" t="str">
        <f t="shared" si="70"/>
        <v/>
      </c>
    </row>
    <row r="4519" spans="8:8">
      <c r="H4519" t="str">
        <f t="shared" si="70"/>
        <v/>
      </c>
    </row>
    <row r="4520" spans="8:8">
      <c r="H4520" t="str">
        <f t="shared" si="70"/>
        <v/>
      </c>
    </row>
    <row r="4521" spans="8:8">
      <c r="H4521" t="str">
        <f t="shared" si="70"/>
        <v/>
      </c>
    </row>
    <row r="4522" spans="8:8">
      <c r="H4522" t="str">
        <f t="shared" si="70"/>
        <v/>
      </c>
    </row>
    <row r="4523" spans="8:8">
      <c r="H4523" t="str">
        <f t="shared" si="70"/>
        <v/>
      </c>
    </row>
    <row r="4524" spans="8:8">
      <c r="H4524" t="str">
        <f t="shared" si="70"/>
        <v/>
      </c>
    </row>
    <row r="4525" spans="8:8">
      <c r="H4525" t="str">
        <f t="shared" si="70"/>
        <v/>
      </c>
    </row>
    <row r="4526" spans="8:8">
      <c r="H4526" t="str">
        <f t="shared" si="70"/>
        <v/>
      </c>
    </row>
    <row r="4527" spans="8:8">
      <c r="H4527" t="str">
        <f t="shared" si="70"/>
        <v/>
      </c>
    </row>
    <row r="4528" spans="8:8">
      <c r="H4528" t="str">
        <f t="shared" si="70"/>
        <v/>
      </c>
    </row>
    <row r="4529" spans="8:8">
      <c r="H4529" t="str">
        <f t="shared" si="70"/>
        <v/>
      </c>
    </row>
    <row r="4530" spans="8:8">
      <c r="H4530" t="str">
        <f t="shared" si="70"/>
        <v/>
      </c>
    </row>
    <row r="4531" spans="8:8">
      <c r="H4531" t="str">
        <f t="shared" si="70"/>
        <v/>
      </c>
    </row>
    <row r="4532" spans="8:8">
      <c r="H4532" t="str">
        <f t="shared" si="70"/>
        <v/>
      </c>
    </row>
    <row r="4533" spans="8:8">
      <c r="H4533" t="str">
        <f t="shared" si="70"/>
        <v/>
      </c>
    </row>
    <row r="4534" spans="8:8">
      <c r="H4534" t="str">
        <f t="shared" si="70"/>
        <v/>
      </c>
    </row>
    <row r="4535" spans="8:8">
      <c r="H4535" t="str">
        <f t="shared" si="70"/>
        <v/>
      </c>
    </row>
    <row r="4536" spans="8:8">
      <c r="H4536" t="str">
        <f t="shared" si="70"/>
        <v/>
      </c>
    </row>
    <row r="4537" spans="8:8">
      <c r="H4537" t="str">
        <f t="shared" si="70"/>
        <v/>
      </c>
    </row>
    <row r="4538" spans="8:8">
      <c r="H4538" t="str">
        <f t="shared" si="70"/>
        <v/>
      </c>
    </row>
    <row r="4539" spans="8:8">
      <c r="H4539" t="str">
        <f t="shared" si="70"/>
        <v/>
      </c>
    </row>
    <row r="4540" spans="8:8">
      <c r="H4540" t="str">
        <f t="shared" si="70"/>
        <v/>
      </c>
    </row>
    <row r="4541" spans="8:8">
      <c r="H4541" t="str">
        <f t="shared" si="70"/>
        <v/>
      </c>
    </row>
    <row r="4542" spans="8:8">
      <c r="H4542" t="str">
        <f t="shared" si="70"/>
        <v/>
      </c>
    </row>
    <row r="4543" spans="8:8">
      <c r="H4543" t="str">
        <f t="shared" si="70"/>
        <v/>
      </c>
    </row>
    <row r="4544" spans="8:8">
      <c r="H4544" t="str">
        <f t="shared" si="70"/>
        <v/>
      </c>
    </row>
    <row r="4545" spans="8:8">
      <c r="H4545" t="str">
        <f t="shared" si="70"/>
        <v/>
      </c>
    </row>
    <row r="4546" spans="8:8">
      <c r="H4546" t="str">
        <f t="shared" si="70"/>
        <v/>
      </c>
    </row>
    <row r="4547" spans="8:8">
      <c r="H4547" t="str">
        <f t="shared" ref="H4547:H4610" si="71">IFERROR(IF(DATEDIF(F4547,G4547,"m")=0,"",DATEDIF(F4547,G4547,"m"))+1,"")</f>
        <v/>
      </c>
    </row>
    <row r="4548" spans="8:8">
      <c r="H4548" t="str">
        <f t="shared" si="71"/>
        <v/>
      </c>
    </row>
    <row r="4549" spans="8:8">
      <c r="H4549" t="str">
        <f t="shared" si="71"/>
        <v/>
      </c>
    </row>
    <row r="4550" spans="8:8">
      <c r="H4550" t="str">
        <f t="shared" si="71"/>
        <v/>
      </c>
    </row>
    <row r="4551" spans="8:8">
      <c r="H4551" t="str">
        <f t="shared" si="71"/>
        <v/>
      </c>
    </row>
    <row r="4552" spans="8:8">
      <c r="H4552" t="str">
        <f t="shared" si="71"/>
        <v/>
      </c>
    </row>
    <row r="4553" spans="8:8">
      <c r="H4553" t="str">
        <f t="shared" si="71"/>
        <v/>
      </c>
    </row>
    <row r="4554" spans="8:8">
      <c r="H4554" t="str">
        <f t="shared" si="71"/>
        <v/>
      </c>
    </row>
    <row r="4555" spans="8:8">
      <c r="H4555" t="str">
        <f t="shared" si="71"/>
        <v/>
      </c>
    </row>
    <row r="4556" spans="8:8">
      <c r="H4556" t="str">
        <f t="shared" si="71"/>
        <v/>
      </c>
    </row>
    <row r="4557" spans="8:8">
      <c r="H4557" t="str">
        <f t="shared" si="71"/>
        <v/>
      </c>
    </row>
    <row r="4558" spans="8:8">
      <c r="H4558" t="str">
        <f t="shared" si="71"/>
        <v/>
      </c>
    </row>
    <row r="4559" spans="8:8">
      <c r="H4559" t="str">
        <f t="shared" si="71"/>
        <v/>
      </c>
    </row>
    <row r="4560" spans="8:8">
      <c r="H4560" t="str">
        <f t="shared" si="71"/>
        <v/>
      </c>
    </row>
    <row r="4561" spans="8:8">
      <c r="H4561" t="str">
        <f t="shared" si="71"/>
        <v/>
      </c>
    </row>
    <row r="4562" spans="8:8">
      <c r="H4562" t="str">
        <f t="shared" si="71"/>
        <v/>
      </c>
    </row>
    <row r="4563" spans="8:8">
      <c r="H4563" t="str">
        <f t="shared" si="71"/>
        <v/>
      </c>
    </row>
    <row r="4564" spans="8:8">
      <c r="H4564" t="str">
        <f t="shared" si="71"/>
        <v/>
      </c>
    </row>
    <row r="4565" spans="8:8">
      <c r="H4565" t="str">
        <f t="shared" si="71"/>
        <v/>
      </c>
    </row>
    <row r="4566" spans="8:8">
      <c r="H4566" t="str">
        <f t="shared" si="71"/>
        <v/>
      </c>
    </row>
    <row r="4567" spans="8:8">
      <c r="H4567" t="str">
        <f t="shared" si="71"/>
        <v/>
      </c>
    </row>
    <row r="4568" spans="8:8">
      <c r="H4568" t="str">
        <f t="shared" si="71"/>
        <v/>
      </c>
    </row>
    <row r="4569" spans="8:8">
      <c r="H4569" t="str">
        <f t="shared" si="71"/>
        <v/>
      </c>
    </row>
    <row r="4570" spans="8:8">
      <c r="H4570" t="str">
        <f t="shared" si="71"/>
        <v/>
      </c>
    </row>
    <row r="4571" spans="8:8">
      <c r="H4571" t="str">
        <f t="shared" si="71"/>
        <v/>
      </c>
    </row>
    <row r="4572" spans="8:8">
      <c r="H4572" t="str">
        <f t="shared" si="71"/>
        <v/>
      </c>
    </row>
    <row r="4573" spans="8:8">
      <c r="H4573" t="str">
        <f t="shared" si="71"/>
        <v/>
      </c>
    </row>
    <row r="4574" spans="8:8">
      <c r="H4574" t="str">
        <f t="shared" si="71"/>
        <v/>
      </c>
    </row>
    <row r="4575" spans="8:8">
      <c r="H4575" t="str">
        <f t="shared" si="71"/>
        <v/>
      </c>
    </row>
    <row r="4576" spans="8:8">
      <c r="H4576" t="str">
        <f t="shared" si="71"/>
        <v/>
      </c>
    </row>
    <row r="4577" spans="8:8">
      <c r="H4577" t="str">
        <f t="shared" si="71"/>
        <v/>
      </c>
    </row>
    <row r="4578" spans="8:8">
      <c r="H4578" t="str">
        <f t="shared" si="71"/>
        <v/>
      </c>
    </row>
    <row r="4579" spans="8:8">
      <c r="H4579" t="str">
        <f t="shared" si="71"/>
        <v/>
      </c>
    </row>
    <row r="4580" spans="8:8">
      <c r="H4580" t="str">
        <f t="shared" si="71"/>
        <v/>
      </c>
    </row>
    <row r="4581" spans="8:8">
      <c r="H4581" t="str">
        <f t="shared" si="71"/>
        <v/>
      </c>
    </row>
    <row r="4582" spans="8:8">
      <c r="H4582" t="str">
        <f t="shared" si="71"/>
        <v/>
      </c>
    </row>
    <row r="4583" spans="8:8">
      <c r="H4583" t="str">
        <f t="shared" si="71"/>
        <v/>
      </c>
    </row>
    <row r="4584" spans="8:8">
      <c r="H4584" t="str">
        <f t="shared" si="71"/>
        <v/>
      </c>
    </row>
    <row r="4585" spans="8:8">
      <c r="H4585" t="str">
        <f t="shared" si="71"/>
        <v/>
      </c>
    </row>
    <row r="4586" spans="8:8">
      <c r="H4586" t="str">
        <f t="shared" si="71"/>
        <v/>
      </c>
    </row>
    <row r="4587" spans="8:8">
      <c r="H4587" t="str">
        <f t="shared" si="71"/>
        <v/>
      </c>
    </row>
    <row r="4588" spans="8:8">
      <c r="H4588" t="str">
        <f t="shared" si="71"/>
        <v/>
      </c>
    </row>
    <row r="4589" spans="8:8">
      <c r="H4589" t="str">
        <f t="shared" si="71"/>
        <v/>
      </c>
    </row>
    <row r="4590" spans="8:8">
      <c r="H4590" t="str">
        <f t="shared" si="71"/>
        <v/>
      </c>
    </row>
    <row r="4591" spans="8:8">
      <c r="H4591" t="str">
        <f t="shared" si="71"/>
        <v/>
      </c>
    </row>
    <row r="4592" spans="8:8">
      <c r="H4592" t="str">
        <f t="shared" si="71"/>
        <v/>
      </c>
    </row>
    <row r="4593" spans="8:8">
      <c r="H4593" t="str">
        <f t="shared" si="71"/>
        <v/>
      </c>
    </row>
    <row r="4594" spans="8:8">
      <c r="H4594" t="str">
        <f t="shared" si="71"/>
        <v/>
      </c>
    </row>
    <row r="4595" spans="8:8">
      <c r="H4595" t="str">
        <f t="shared" si="71"/>
        <v/>
      </c>
    </row>
    <row r="4596" spans="8:8">
      <c r="H4596" t="str">
        <f t="shared" si="71"/>
        <v/>
      </c>
    </row>
    <row r="4597" spans="8:8">
      <c r="H4597" t="str">
        <f t="shared" si="71"/>
        <v/>
      </c>
    </row>
    <row r="4598" spans="8:8">
      <c r="H4598" t="str">
        <f t="shared" si="71"/>
        <v/>
      </c>
    </row>
    <row r="4599" spans="8:8">
      <c r="H4599" t="str">
        <f t="shared" si="71"/>
        <v/>
      </c>
    </row>
    <row r="4600" spans="8:8">
      <c r="H4600" t="str">
        <f t="shared" si="71"/>
        <v/>
      </c>
    </row>
    <row r="4601" spans="8:8">
      <c r="H4601" t="str">
        <f t="shared" si="71"/>
        <v/>
      </c>
    </row>
    <row r="4602" spans="8:8">
      <c r="H4602" t="str">
        <f t="shared" si="71"/>
        <v/>
      </c>
    </row>
    <row r="4603" spans="8:8">
      <c r="H4603" t="str">
        <f t="shared" si="71"/>
        <v/>
      </c>
    </row>
    <row r="4604" spans="8:8">
      <c r="H4604" t="str">
        <f t="shared" si="71"/>
        <v/>
      </c>
    </row>
    <row r="4605" spans="8:8">
      <c r="H4605" t="str">
        <f t="shared" si="71"/>
        <v/>
      </c>
    </row>
    <row r="4606" spans="8:8">
      <c r="H4606" t="str">
        <f t="shared" si="71"/>
        <v/>
      </c>
    </row>
    <row r="4607" spans="8:8">
      <c r="H4607" t="str">
        <f t="shared" si="71"/>
        <v/>
      </c>
    </row>
    <row r="4608" spans="8:8">
      <c r="H4608" t="str">
        <f t="shared" si="71"/>
        <v/>
      </c>
    </row>
    <row r="4609" spans="8:8">
      <c r="H4609" t="str">
        <f t="shared" si="71"/>
        <v/>
      </c>
    </row>
    <row r="4610" spans="8:8">
      <c r="H4610" t="str">
        <f t="shared" si="71"/>
        <v/>
      </c>
    </row>
    <row r="4611" spans="8:8">
      <c r="H4611" t="str">
        <f t="shared" ref="H4611:H4674" si="72">IFERROR(IF(DATEDIF(F4611,G4611,"m")=0,"",DATEDIF(F4611,G4611,"m"))+1,"")</f>
        <v/>
      </c>
    </row>
    <row r="4612" spans="8:8">
      <c r="H4612" t="str">
        <f t="shared" si="72"/>
        <v/>
      </c>
    </row>
    <row r="4613" spans="8:8">
      <c r="H4613" t="str">
        <f t="shared" si="72"/>
        <v/>
      </c>
    </row>
    <row r="4614" spans="8:8">
      <c r="H4614" t="str">
        <f t="shared" si="72"/>
        <v/>
      </c>
    </row>
    <row r="4615" spans="8:8">
      <c r="H4615" t="str">
        <f t="shared" si="72"/>
        <v/>
      </c>
    </row>
    <row r="4616" spans="8:8">
      <c r="H4616" t="str">
        <f t="shared" si="72"/>
        <v/>
      </c>
    </row>
    <row r="4617" spans="8:8">
      <c r="H4617" t="str">
        <f t="shared" si="72"/>
        <v/>
      </c>
    </row>
    <row r="4618" spans="8:8">
      <c r="H4618" t="str">
        <f t="shared" si="72"/>
        <v/>
      </c>
    </row>
    <row r="4619" spans="8:8">
      <c r="H4619" t="str">
        <f t="shared" si="72"/>
        <v/>
      </c>
    </row>
    <row r="4620" spans="8:8">
      <c r="H4620" t="str">
        <f t="shared" si="72"/>
        <v/>
      </c>
    </row>
    <row r="4621" spans="8:8">
      <c r="H4621" t="str">
        <f t="shared" si="72"/>
        <v/>
      </c>
    </row>
    <row r="4622" spans="8:8">
      <c r="H4622" t="str">
        <f t="shared" si="72"/>
        <v/>
      </c>
    </row>
    <row r="4623" spans="8:8">
      <c r="H4623" t="str">
        <f t="shared" si="72"/>
        <v/>
      </c>
    </row>
    <row r="4624" spans="8:8">
      <c r="H4624" t="str">
        <f t="shared" si="72"/>
        <v/>
      </c>
    </row>
    <row r="4625" spans="8:8">
      <c r="H4625" t="str">
        <f t="shared" si="72"/>
        <v/>
      </c>
    </row>
    <row r="4626" spans="8:8">
      <c r="H4626" t="str">
        <f t="shared" si="72"/>
        <v/>
      </c>
    </row>
    <row r="4627" spans="8:8">
      <c r="H4627" t="str">
        <f t="shared" si="72"/>
        <v/>
      </c>
    </row>
    <row r="4628" spans="8:8">
      <c r="H4628" t="str">
        <f t="shared" si="72"/>
        <v/>
      </c>
    </row>
    <row r="4629" spans="8:8">
      <c r="H4629" t="str">
        <f t="shared" si="72"/>
        <v/>
      </c>
    </row>
    <row r="4630" spans="8:8">
      <c r="H4630" t="str">
        <f t="shared" si="72"/>
        <v/>
      </c>
    </row>
    <row r="4631" spans="8:8">
      <c r="H4631" t="str">
        <f t="shared" si="72"/>
        <v/>
      </c>
    </row>
    <row r="4632" spans="8:8">
      <c r="H4632" t="str">
        <f t="shared" si="72"/>
        <v/>
      </c>
    </row>
    <row r="4633" spans="8:8">
      <c r="H4633" t="str">
        <f t="shared" si="72"/>
        <v/>
      </c>
    </row>
    <row r="4634" spans="8:8">
      <c r="H4634" t="str">
        <f t="shared" si="72"/>
        <v/>
      </c>
    </row>
    <row r="4635" spans="8:8">
      <c r="H4635" t="str">
        <f t="shared" si="72"/>
        <v/>
      </c>
    </row>
    <row r="4636" spans="8:8">
      <c r="H4636" t="str">
        <f t="shared" si="72"/>
        <v/>
      </c>
    </row>
    <row r="4637" spans="8:8">
      <c r="H4637" t="str">
        <f t="shared" si="72"/>
        <v/>
      </c>
    </row>
    <row r="4638" spans="8:8">
      <c r="H4638" t="str">
        <f t="shared" si="72"/>
        <v/>
      </c>
    </row>
    <row r="4639" spans="8:8">
      <c r="H4639" t="str">
        <f t="shared" si="72"/>
        <v/>
      </c>
    </row>
    <row r="4640" spans="8:8">
      <c r="H4640" t="str">
        <f t="shared" si="72"/>
        <v/>
      </c>
    </row>
    <row r="4641" spans="8:8">
      <c r="H4641" t="str">
        <f t="shared" si="72"/>
        <v/>
      </c>
    </row>
    <row r="4642" spans="8:8">
      <c r="H4642" t="str">
        <f t="shared" si="72"/>
        <v/>
      </c>
    </row>
    <row r="4643" spans="8:8">
      <c r="H4643" t="str">
        <f t="shared" si="72"/>
        <v/>
      </c>
    </row>
    <row r="4644" spans="8:8">
      <c r="H4644" t="str">
        <f t="shared" si="72"/>
        <v/>
      </c>
    </row>
    <row r="4645" spans="8:8">
      <c r="H4645" t="str">
        <f t="shared" si="72"/>
        <v/>
      </c>
    </row>
    <row r="4646" spans="8:8">
      <c r="H4646" t="str">
        <f t="shared" si="72"/>
        <v/>
      </c>
    </row>
    <row r="4647" spans="8:8">
      <c r="H4647" t="str">
        <f t="shared" si="72"/>
        <v/>
      </c>
    </row>
    <row r="4648" spans="8:8">
      <c r="H4648" t="str">
        <f t="shared" si="72"/>
        <v/>
      </c>
    </row>
    <row r="4649" spans="8:8">
      <c r="H4649" t="str">
        <f t="shared" si="72"/>
        <v/>
      </c>
    </row>
    <row r="4650" spans="8:8">
      <c r="H4650" t="str">
        <f t="shared" si="72"/>
        <v/>
      </c>
    </row>
    <row r="4651" spans="8:8">
      <c r="H4651" t="str">
        <f t="shared" si="72"/>
        <v/>
      </c>
    </row>
    <row r="4652" spans="8:8">
      <c r="H4652" t="str">
        <f t="shared" si="72"/>
        <v/>
      </c>
    </row>
    <row r="4653" spans="8:8">
      <c r="H4653" t="str">
        <f t="shared" si="72"/>
        <v/>
      </c>
    </row>
    <row r="4654" spans="8:8">
      <c r="H4654" t="str">
        <f t="shared" si="72"/>
        <v/>
      </c>
    </row>
    <row r="4655" spans="8:8">
      <c r="H4655" t="str">
        <f t="shared" si="72"/>
        <v/>
      </c>
    </row>
    <row r="4656" spans="8:8">
      <c r="H4656" t="str">
        <f t="shared" si="72"/>
        <v/>
      </c>
    </row>
    <row r="4657" spans="8:8">
      <c r="H4657" t="str">
        <f t="shared" si="72"/>
        <v/>
      </c>
    </row>
    <row r="4658" spans="8:8">
      <c r="H4658" t="str">
        <f t="shared" si="72"/>
        <v/>
      </c>
    </row>
    <row r="4659" spans="8:8">
      <c r="H4659" t="str">
        <f t="shared" si="72"/>
        <v/>
      </c>
    </row>
    <row r="4660" spans="8:8">
      <c r="H4660" t="str">
        <f t="shared" si="72"/>
        <v/>
      </c>
    </row>
    <row r="4661" spans="8:8">
      <c r="H4661" t="str">
        <f t="shared" si="72"/>
        <v/>
      </c>
    </row>
    <row r="4662" spans="8:8">
      <c r="H4662" t="str">
        <f t="shared" si="72"/>
        <v/>
      </c>
    </row>
    <row r="4663" spans="8:8">
      <c r="H4663" t="str">
        <f t="shared" si="72"/>
        <v/>
      </c>
    </row>
    <row r="4664" spans="8:8">
      <c r="H4664" t="str">
        <f t="shared" si="72"/>
        <v/>
      </c>
    </row>
    <row r="4665" spans="8:8">
      <c r="H4665" t="str">
        <f t="shared" si="72"/>
        <v/>
      </c>
    </row>
    <row r="4666" spans="8:8">
      <c r="H4666" t="str">
        <f t="shared" si="72"/>
        <v/>
      </c>
    </row>
    <row r="4667" spans="8:8">
      <c r="H4667" t="str">
        <f t="shared" si="72"/>
        <v/>
      </c>
    </row>
    <row r="4668" spans="8:8">
      <c r="H4668" t="str">
        <f t="shared" si="72"/>
        <v/>
      </c>
    </row>
    <row r="4669" spans="8:8">
      <c r="H4669" t="str">
        <f t="shared" si="72"/>
        <v/>
      </c>
    </row>
    <row r="4670" spans="8:8">
      <c r="H4670" t="str">
        <f t="shared" si="72"/>
        <v/>
      </c>
    </row>
    <row r="4671" spans="8:8">
      <c r="H4671" t="str">
        <f t="shared" si="72"/>
        <v/>
      </c>
    </row>
    <row r="4672" spans="8:8">
      <c r="H4672" t="str">
        <f t="shared" si="72"/>
        <v/>
      </c>
    </row>
    <row r="4673" spans="8:8">
      <c r="H4673" t="str">
        <f t="shared" si="72"/>
        <v/>
      </c>
    </row>
    <row r="4674" spans="8:8">
      <c r="H4674" t="str">
        <f t="shared" si="72"/>
        <v/>
      </c>
    </row>
    <row r="4675" spans="8:8">
      <c r="H4675" t="str">
        <f t="shared" ref="H4675:H4738" si="73">IFERROR(IF(DATEDIF(F4675,G4675,"m")=0,"",DATEDIF(F4675,G4675,"m"))+1,"")</f>
        <v/>
      </c>
    </row>
    <row r="4676" spans="8:8">
      <c r="H4676" t="str">
        <f t="shared" si="73"/>
        <v/>
      </c>
    </row>
    <row r="4677" spans="8:8">
      <c r="H4677" t="str">
        <f t="shared" si="73"/>
        <v/>
      </c>
    </row>
    <row r="4678" spans="8:8">
      <c r="H4678" t="str">
        <f t="shared" si="73"/>
        <v/>
      </c>
    </row>
    <row r="4679" spans="8:8">
      <c r="H4679" t="str">
        <f t="shared" si="73"/>
        <v/>
      </c>
    </row>
    <row r="4680" spans="8:8">
      <c r="H4680" t="str">
        <f t="shared" si="73"/>
        <v/>
      </c>
    </row>
    <row r="4681" spans="8:8">
      <c r="H4681" t="str">
        <f t="shared" si="73"/>
        <v/>
      </c>
    </row>
    <row r="4682" spans="8:8">
      <c r="H4682" t="str">
        <f t="shared" si="73"/>
        <v/>
      </c>
    </row>
    <row r="4683" spans="8:8">
      <c r="H4683" t="str">
        <f t="shared" si="73"/>
        <v/>
      </c>
    </row>
    <row r="4684" spans="8:8">
      <c r="H4684" t="str">
        <f t="shared" si="73"/>
        <v/>
      </c>
    </row>
    <row r="4685" spans="8:8">
      <c r="H4685" t="str">
        <f t="shared" si="73"/>
        <v/>
      </c>
    </row>
    <row r="4686" spans="8:8">
      <c r="H4686" t="str">
        <f t="shared" si="73"/>
        <v/>
      </c>
    </row>
    <row r="4687" spans="8:8">
      <c r="H4687" t="str">
        <f t="shared" si="73"/>
        <v/>
      </c>
    </row>
    <row r="4688" spans="8:8">
      <c r="H4688" t="str">
        <f t="shared" si="73"/>
        <v/>
      </c>
    </row>
    <row r="4689" spans="8:8">
      <c r="H4689" t="str">
        <f t="shared" si="73"/>
        <v/>
      </c>
    </row>
    <row r="4690" spans="8:8">
      <c r="H4690" t="str">
        <f t="shared" si="73"/>
        <v/>
      </c>
    </row>
    <row r="4691" spans="8:8">
      <c r="H4691" t="str">
        <f t="shared" si="73"/>
        <v/>
      </c>
    </row>
    <row r="4692" spans="8:8">
      <c r="H4692" t="str">
        <f t="shared" si="73"/>
        <v/>
      </c>
    </row>
    <row r="4693" spans="8:8">
      <c r="H4693" t="str">
        <f t="shared" si="73"/>
        <v/>
      </c>
    </row>
    <row r="4694" spans="8:8">
      <c r="H4694" t="str">
        <f t="shared" si="73"/>
        <v/>
      </c>
    </row>
    <row r="4695" spans="8:8">
      <c r="H4695" t="str">
        <f t="shared" si="73"/>
        <v/>
      </c>
    </row>
    <row r="4696" spans="8:8">
      <c r="H4696" t="str">
        <f t="shared" si="73"/>
        <v/>
      </c>
    </row>
    <row r="4697" spans="8:8">
      <c r="H4697" t="str">
        <f t="shared" si="73"/>
        <v/>
      </c>
    </row>
    <row r="4698" spans="8:8">
      <c r="H4698" t="str">
        <f t="shared" si="73"/>
        <v/>
      </c>
    </row>
    <row r="4699" spans="8:8">
      <c r="H4699" t="str">
        <f t="shared" si="73"/>
        <v/>
      </c>
    </row>
    <row r="4700" spans="8:8">
      <c r="H4700" t="str">
        <f t="shared" si="73"/>
        <v/>
      </c>
    </row>
    <row r="4701" spans="8:8">
      <c r="H4701" t="str">
        <f t="shared" si="73"/>
        <v/>
      </c>
    </row>
    <row r="4702" spans="8:8">
      <c r="H4702" t="str">
        <f t="shared" si="73"/>
        <v/>
      </c>
    </row>
    <row r="4703" spans="8:8">
      <c r="H4703" t="str">
        <f t="shared" si="73"/>
        <v/>
      </c>
    </row>
    <row r="4704" spans="8:8">
      <c r="H4704" t="str">
        <f t="shared" si="73"/>
        <v/>
      </c>
    </row>
    <row r="4705" spans="8:8">
      <c r="H4705" t="str">
        <f t="shared" si="73"/>
        <v/>
      </c>
    </row>
    <row r="4706" spans="8:8">
      <c r="H4706" t="str">
        <f t="shared" si="73"/>
        <v/>
      </c>
    </row>
    <row r="4707" spans="8:8">
      <c r="H4707" t="str">
        <f t="shared" si="73"/>
        <v/>
      </c>
    </row>
    <row r="4708" spans="8:8">
      <c r="H4708" t="str">
        <f t="shared" si="73"/>
        <v/>
      </c>
    </row>
    <row r="4709" spans="8:8">
      <c r="H4709" t="str">
        <f t="shared" si="73"/>
        <v/>
      </c>
    </row>
    <row r="4710" spans="8:8">
      <c r="H4710" t="str">
        <f t="shared" si="73"/>
        <v/>
      </c>
    </row>
    <row r="4711" spans="8:8">
      <c r="H4711" t="str">
        <f t="shared" si="73"/>
        <v/>
      </c>
    </row>
    <row r="4712" spans="8:8">
      <c r="H4712" t="str">
        <f t="shared" si="73"/>
        <v/>
      </c>
    </row>
    <row r="4713" spans="8:8">
      <c r="H4713" t="str">
        <f t="shared" si="73"/>
        <v/>
      </c>
    </row>
    <row r="4714" spans="8:8">
      <c r="H4714" t="str">
        <f t="shared" si="73"/>
        <v/>
      </c>
    </row>
    <row r="4715" spans="8:8">
      <c r="H4715" t="str">
        <f t="shared" si="73"/>
        <v/>
      </c>
    </row>
    <row r="4716" spans="8:8">
      <c r="H4716" t="str">
        <f t="shared" si="73"/>
        <v/>
      </c>
    </row>
    <row r="4717" spans="8:8">
      <c r="H4717" t="str">
        <f t="shared" si="73"/>
        <v/>
      </c>
    </row>
    <row r="4718" spans="8:8">
      <c r="H4718" t="str">
        <f t="shared" si="73"/>
        <v/>
      </c>
    </row>
    <row r="4719" spans="8:8">
      <c r="H4719" t="str">
        <f t="shared" si="73"/>
        <v/>
      </c>
    </row>
    <row r="4720" spans="8:8">
      <c r="H4720" t="str">
        <f t="shared" si="73"/>
        <v/>
      </c>
    </row>
    <row r="4721" spans="8:8">
      <c r="H4721" t="str">
        <f t="shared" si="73"/>
        <v/>
      </c>
    </row>
    <row r="4722" spans="8:8">
      <c r="H4722" t="str">
        <f t="shared" si="73"/>
        <v/>
      </c>
    </row>
    <row r="4723" spans="8:8">
      <c r="H4723" t="str">
        <f t="shared" si="73"/>
        <v/>
      </c>
    </row>
    <row r="4724" spans="8:8">
      <c r="H4724" t="str">
        <f t="shared" si="73"/>
        <v/>
      </c>
    </row>
    <row r="4725" spans="8:8">
      <c r="H4725" t="str">
        <f t="shared" si="73"/>
        <v/>
      </c>
    </row>
    <row r="4726" spans="8:8">
      <c r="H4726" t="str">
        <f t="shared" si="73"/>
        <v/>
      </c>
    </row>
    <row r="4727" spans="8:8">
      <c r="H4727" t="str">
        <f t="shared" si="73"/>
        <v/>
      </c>
    </row>
    <row r="4728" spans="8:8">
      <c r="H4728" t="str">
        <f t="shared" si="73"/>
        <v/>
      </c>
    </row>
    <row r="4729" spans="8:8">
      <c r="H4729" t="str">
        <f t="shared" si="73"/>
        <v/>
      </c>
    </row>
    <row r="4730" spans="8:8">
      <c r="H4730" t="str">
        <f t="shared" si="73"/>
        <v/>
      </c>
    </row>
    <row r="4731" spans="8:8">
      <c r="H4731" t="str">
        <f t="shared" si="73"/>
        <v/>
      </c>
    </row>
    <row r="4732" spans="8:8">
      <c r="H4732" t="str">
        <f t="shared" si="73"/>
        <v/>
      </c>
    </row>
    <row r="4733" spans="8:8">
      <c r="H4733" t="str">
        <f t="shared" si="73"/>
        <v/>
      </c>
    </row>
    <row r="4734" spans="8:8">
      <c r="H4734" t="str">
        <f t="shared" si="73"/>
        <v/>
      </c>
    </row>
    <row r="4735" spans="8:8">
      <c r="H4735" t="str">
        <f t="shared" si="73"/>
        <v/>
      </c>
    </row>
    <row r="4736" spans="8:8">
      <c r="H4736" t="str">
        <f t="shared" si="73"/>
        <v/>
      </c>
    </row>
    <row r="4737" spans="8:8">
      <c r="H4737" t="str">
        <f t="shared" si="73"/>
        <v/>
      </c>
    </row>
    <row r="4738" spans="8:8">
      <c r="H4738" t="str">
        <f t="shared" si="73"/>
        <v/>
      </c>
    </row>
    <row r="4739" spans="8:8">
      <c r="H4739" t="str">
        <f t="shared" ref="H4739:H4802" si="74">IFERROR(IF(DATEDIF(F4739,G4739,"m")=0,"",DATEDIF(F4739,G4739,"m"))+1,"")</f>
        <v/>
      </c>
    </row>
    <row r="4740" spans="8:8">
      <c r="H4740" t="str">
        <f t="shared" si="74"/>
        <v/>
      </c>
    </row>
    <row r="4741" spans="8:8">
      <c r="H4741" t="str">
        <f t="shared" si="74"/>
        <v/>
      </c>
    </row>
    <row r="4742" spans="8:8">
      <c r="H4742" t="str">
        <f t="shared" si="74"/>
        <v/>
      </c>
    </row>
    <row r="4743" spans="8:8">
      <c r="H4743" t="str">
        <f t="shared" si="74"/>
        <v/>
      </c>
    </row>
    <row r="4744" spans="8:8">
      <c r="H4744" t="str">
        <f t="shared" si="74"/>
        <v/>
      </c>
    </row>
    <row r="4745" spans="8:8">
      <c r="H4745" t="str">
        <f t="shared" si="74"/>
        <v/>
      </c>
    </row>
    <row r="4746" spans="8:8">
      <c r="H4746" t="str">
        <f t="shared" si="74"/>
        <v/>
      </c>
    </row>
    <row r="4747" spans="8:8">
      <c r="H4747" t="str">
        <f t="shared" si="74"/>
        <v/>
      </c>
    </row>
    <row r="4748" spans="8:8">
      <c r="H4748" t="str">
        <f t="shared" si="74"/>
        <v/>
      </c>
    </row>
    <row r="4749" spans="8:8">
      <c r="H4749" t="str">
        <f t="shared" si="74"/>
        <v/>
      </c>
    </row>
    <row r="4750" spans="8:8">
      <c r="H4750" t="str">
        <f t="shared" si="74"/>
        <v/>
      </c>
    </row>
    <row r="4751" spans="8:8">
      <c r="H4751" t="str">
        <f t="shared" si="74"/>
        <v/>
      </c>
    </row>
    <row r="4752" spans="8:8">
      <c r="H4752" t="str">
        <f t="shared" si="74"/>
        <v/>
      </c>
    </row>
    <row r="4753" spans="8:8">
      <c r="H4753" t="str">
        <f t="shared" si="74"/>
        <v/>
      </c>
    </row>
    <row r="4754" spans="8:8">
      <c r="H4754" t="str">
        <f t="shared" si="74"/>
        <v/>
      </c>
    </row>
    <row r="4755" spans="8:8">
      <c r="H4755" t="str">
        <f t="shared" si="74"/>
        <v/>
      </c>
    </row>
    <row r="4756" spans="8:8">
      <c r="H4756" t="str">
        <f t="shared" si="74"/>
        <v/>
      </c>
    </row>
    <row r="4757" spans="8:8">
      <c r="H4757" t="str">
        <f t="shared" si="74"/>
        <v/>
      </c>
    </row>
    <row r="4758" spans="8:8">
      <c r="H4758" t="str">
        <f t="shared" si="74"/>
        <v/>
      </c>
    </row>
    <row r="4759" spans="8:8">
      <c r="H4759" t="str">
        <f t="shared" si="74"/>
        <v/>
      </c>
    </row>
    <row r="4760" spans="8:8">
      <c r="H4760" t="str">
        <f t="shared" si="74"/>
        <v/>
      </c>
    </row>
    <row r="4761" spans="8:8">
      <c r="H4761" t="str">
        <f t="shared" si="74"/>
        <v/>
      </c>
    </row>
    <row r="4762" spans="8:8">
      <c r="H4762" t="str">
        <f t="shared" si="74"/>
        <v/>
      </c>
    </row>
    <row r="4763" spans="8:8">
      <c r="H4763" t="str">
        <f t="shared" si="74"/>
        <v/>
      </c>
    </row>
    <row r="4764" spans="8:8">
      <c r="H4764" t="str">
        <f t="shared" si="74"/>
        <v/>
      </c>
    </row>
    <row r="4765" spans="8:8">
      <c r="H4765" t="str">
        <f t="shared" si="74"/>
        <v/>
      </c>
    </row>
    <row r="4766" spans="8:8">
      <c r="H4766" t="str">
        <f t="shared" si="74"/>
        <v/>
      </c>
    </row>
    <row r="4767" spans="8:8">
      <c r="H4767" t="str">
        <f t="shared" si="74"/>
        <v/>
      </c>
    </row>
    <row r="4768" spans="8:8">
      <c r="H4768" t="str">
        <f t="shared" si="74"/>
        <v/>
      </c>
    </row>
    <row r="4769" spans="8:8">
      <c r="H4769" t="str">
        <f t="shared" si="74"/>
        <v/>
      </c>
    </row>
    <row r="4770" spans="8:8">
      <c r="H4770" t="str">
        <f t="shared" si="74"/>
        <v/>
      </c>
    </row>
    <row r="4771" spans="8:8">
      <c r="H4771" t="str">
        <f t="shared" si="74"/>
        <v/>
      </c>
    </row>
    <row r="4772" spans="8:8">
      <c r="H4772" t="str">
        <f t="shared" si="74"/>
        <v/>
      </c>
    </row>
    <row r="4773" spans="8:8">
      <c r="H4773" t="str">
        <f t="shared" si="74"/>
        <v/>
      </c>
    </row>
    <row r="4774" spans="8:8">
      <c r="H4774" t="str">
        <f t="shared" si="74"/>
        <v/>
      </c>
    </row>
    <row r="4775" spans="8:8">
      <c r="H4775" t="str">
        <f t="shared" si="74"/>
        <v/>
      </c>
    </row>
    <row r="4776" spans="8:8">
      <c r="H4776" t="str">
        <f t="shared" si="74"/>
        <v/>
      </c>
    </row>
    <row r="4777" spans="8:8">
      <c r="H4777" t="str">
        <f t="shared" si="74"/>
        <v/>
      </c>
    </row>
    <row r="4778" spans="8:8">
      <c r="H4778" t="str">
        <f t="shared" si="74"/>
        <v/>
      </c>
    </row>
    <row r="4779" spans="8:8">
      <c r="H4779" t="str">
        <f t="shared" si="74"/>
        <v/>
      </c>
    </row>
    <row r="4780" spans="8:8">
      <c r="H4780" t="str">
        <f t="shared" si="74"/>
        <v/>
      </c>
    </row>
    <row r="4781" spans="8:8">
      <c r="H4781" t="str">
        <f t="shared" si="74"/>
        <v/>
      </c>
    </row>
    <row r="4782" spans="8:8">
      <c r="H4782" t="str">
        <f t="shared" si="74"/>
        <v/>
      </c>
    </row>
    <row r="4783" spans="8:8">
      <c r="H4783" t="str">
        <f t="shared" si="74"/>
        <v/>
      </c>
    </row>
    <row r="4784" spans="8:8">
      <c r="H4784" t="str">
        <f t="shared" si="74"/>
        <v/>
      </c>
    </row>
    <row r="4785" spans="8:8">
      <c r="H4785" t="str">
        <f t="shared" si="74"/>
        <v/>
      </c>
    </row>
    <row r="4786" spans="8:8">
      <c r="H4786" t="str">
        <f t="shared" si="74"/>
        <v/>
      </c>
    </row>
    <row r="4787" spans="8:8">
      <c r="H4787" t="str">
        <f t="shared" si="74"/>
        <v/>
      </c>
    </row>
    <row r="4788" spans="8:8">
      <c r="H4788" t="str">
        <f t="shared" si="74"/>
        <v/>
      </c>
    </row>
    <row r="4789" spans="8:8">
      <c r="H4789" t="str">
        <f t="shared" si="74"/>
        <v/>
      </c>
    </row>
    <row r="4790" spans="8:8">
      <c r="H4790" t="str">
        <f t="shared" si="74"/>
        <v/>
      </c>
    </row>
    <row r="4791" spans="8:8">
      <c r="H4791" t="str">
        <f t="shared" si="74"/>
        <v/>
      </c>
    </row>
    <row r="4792" spans="8:8">
      <c r="H4792" t="str">
        <f t="shared" si="74"/>
        <v/>
      </c>
    </row>
    <row r="4793" spans="8:8">
      <c r="H4793" t="str">
        <f t="shared" si="74"/>
        <v/>
      </c>
    </row>
    <row r="4794" spans="8:8">
      <c r="H4794" t="str">
        <f t="shared" si="74"/>
        <v/>
      </c>
    </row>
    <row r="4795" spans="8:8">
      <c r="H4795" t="str">
        <f t="shared" si="74"/>
        <v/>
      </c>
    </row>
    <row r="4796" spans="8:8">
      <c r="H4796" t="str">
        <f t="shared" si="74"/>
        <v/>
      </c>
    </row>
    <row r="4797" spans="8:8">
      <c r="H4797" t="str">
        <f t="shared" si="74"/>
        <v/>
      </c>
    </row>
    <row r="4798" spans="8:8">
      <c r="H4798" t="str">
        <f t="shared" si="74"/>
        <v/>
      </c>
    </row>
    <row r="4799" spans="8:8">
      <c r="H4799" t="str">
        <f t="shared" si="74"/>
        <v/>
      </c>
    </row>
    <row r="4800" spans="8:8">
      <c r="H4800" t="str">
        <f t="shared" si="74"/>
        <v/>
      </c>
    </row>
    <row r="4801" spans="8:8">
      <c r="H4801" t="str">
        <f t="shared" si="74"/>
        <v/>
      </c>
    </row>
    <row r="4802" spans="8:8">
      <c r="H4802" t="str">
        <f t="shared" si="74"/>
        <v/>
      </c>
    </row>
    <row r="4803" spans="8:8">
      <c r="H4803" t="str">
        <f t="shared" ref="H4803:H4866" si="75">IFERROR(IF(DATEDIF(F4803,G4803,"m")=0,"",DATEDIF(F4803,G4803,"m"))+1,"")</f>
        <v/>
      </c>
    </row>
    <row r="4804" spans="8:8">
      <c r="H4804" t="str">
        <f t="shared" si="75"/>
        <v/>
      </c>
    </row>
    <row r="4805" spans="8:8">
      <c r="H4805" t="str">
        <f t="shared" si="75"/>
        <v/>
      </c>
    </row>
    <row r="4806" spans="8:8">
      <c r="H4806" t="str">
        <f t="shared" si="75"/>
        <v/>
      </c>
    </row>
    <row r="4807" spans="8:8">
      <c r="H4807" t="str">
        <f t="shared" si="75"/>
        <v/>
      </c>
    </row>
    <row r="4808" spans="8:8">
      <c r="H4808" t="str">
        <f t="shared" si="75"/>
        <v/>
      </c>
    </row>
    <row r="4809" spans="8:8">
      <c r="H4809" t="str">
        <f t="shared" si="75"/>
        <v/>
      </c>
    </row>
    <row r="4810" spans="8:8">
      <c r="H4810" t="str">
        <f t="shared" si="75"/>
        <v/>
      </c>
    </row>
    <row r="4811" spans="8:8">
      <c r="H4811" t="str">
        <f t="shared" si="75"/>
        <v/>
      </c>
    </row>
    <row r="4812" spans="8:8">
      <c r="H4812" t="str">
        <f t="shared" si="75"/>
        <v/>
      </c>
    </row>
    <row r="4813" spans="8:8">
      <c r="H4813" t="str">
        <f t="shared" si="75"/>
        <v/>
      </c>
    </row>
    <row r="4814" spans="8:8">
      <c r="H4814" t="str">
        <f t="shared" si="75"/>
        <v/>
      </c>
    </row>
    <row r="4815" spans="8:8">
      <c r="H4815" t="str">
        <f t="shared" si="75"/>
        <v/>
      </c>
    </row>
    <row r="4816" spans="8:8">
      <c r="H4816" t="str">
        <f t="shared" si="75"/>
        <v/>
      </c>
    </row>
    <row r="4817" spans="8:8">
      <c r="H4817" t="str">
        <f t="shared" si="75"/>
        <v/>
      </c>
    </row>
    <row r="4818" spans="8:8">
      <c r="H4818" t="str">
        <f t="shared" si="75"/>
        <v/>
      </c>
    </row>
    <row r="4819" spans="8:8">
      <c r="H4819" t="str">
        <f t="shared" si="75"/>
        <v/>
      </c>
    </row>
    <row r="4820" spans="8:8">
      <c r="H4820" t="str">
        <f t="shared" si="75"/>
        <v/>
      </c>
    </row>
    <row r="4821" spans="8:8">
      <c r="H4821" t="str">
        <f t="shared" si="75"/>
        <v/>
      </c>
    </row>
    <row r="4822" spans="8:8">
      <c r="H4822" t="str">
        <f t="shared" si="75"/>
        <v/>
      </c>
    </row>
    <row r="4823" spans="8:8">
      <c r="H4823" t="str">
        <f t="shared" si="75"/>
        <v/>
      </c>
    </row>
    <row r="4824" spans="8:8">
      <c r="H4824" t="str">
        <f t="shared" si="75"/>
        <v/>
      </c>
    </row>
    <row r="4825" spans="8:8">
      <c r="H4825" t="str">
        <f t="shared" si="75"/>
        <v/>
      </c>
    </row>
    <row r="4826" spans="8:8">
      <c r="H4826" t="str">
        <f t="shared" si="75"/>
        <v/>
      </c>
    </row>
    <row r="4827" spans="8:8">
      <c r="H4827" t="str">
        <f t="shared" si="75"/>
        <v/>
      </c>
    </row>
    <row r="4828" spans="8:8">
      <c r="H4828" t="str">
        <f t="shared" si="75"/>
        <v/>
      </c>
    </row>
    <row r="4829" spans="8:8">
      <c r="H4829" t="str">
        <f t="shared" si="75"/>
        <v/>
      </c>
    </row>
    <row r="4830" spans="8:8">
      <c r="H4830" t="str">
        <f t="shared" si="75"/>
        <v/>
      </c>
    </row>
    <row r="4831" spans="8:8">
      <c r="H4831" t="str">
        <f t="shared" si="75"/>
        <v/>
      </c>
    </row>
    <row r="4832" spans="8:8">
      <c r="H4832" t="str">
        <f t="shared" si="75"/>
        <v/>
      </c>
    </row>
    <row r="4833" spans="8:8">
      <c r="H4833" t="str">
        <f t="shared" si="75"/>
        <v/>
      </c>
    </row>
    <row r="4834" spans="8:8">
      <c r="H4834" t="str">
        <f t="shared" si="75"/>
        <v/>
      </c>
    </row>
    <row r="4835" spans="8:8">
      <c r="H4835" t="str">
        <f t="shared" si="75"/>
        <v/>
      </c>
    </row>
    <row r="4836" spans="8:8">
      <c r="H4836" t="str">
        <f t="shared" si="75"/>
        <v/>
      </c>
    </row>
    <row r="4837" spans="8:8">
      <c r="H4837" t="str">
        <f t="shared" si="75"/>
        <v/>
      </c>
    </row>
    <row r="4838" spans="8:8">
      <c r="H4838" t="str">
        <f t="shared" si="75"/>
        <v/>
      </c>
    </row>
    <row r="4839" spans="8:8">
      <c r="H4839" t="str">
        <f t="shared" si="75"/>
        <v/>
      </c>
    </row>
    <row r="4840" spans="8:8">
      <c r="H4840" t="str">
        <f t="shared" si="75"/>
        <v/>
      </c>
    </row>
    <row r="4841" spans="8:8">
      <c r="H4841" t="str">
        <f t="shared" si="75"/>
        <v/>
      </c>
    </row>
    <row r="4842" spans="8:8">
      <c r="H4842" t="str">
        <f t="shared" si="75"/>
        <v/>
      </c>
    </row>
    <row r="4843" spans="8:8">
      <c r="H4843" t="str">
        <f t="shared" si="75"/>
        <v/>
      </c>
    </row>
    <row r="4844" spans="8:8">
      <c r="H4844" t="str">
        <f t="shared" si="75"/>
        <v/>
      </c>
    </row>
    <row r="4845" spans="8:8">
      <c r="H4845" t="str">
        <f t="shared" si="75"/>
        <v/>
      </c>
    </row>
    <row r="4846" spans="8:8">
      <c r="H4846" t="str">
        <f t="shared" si="75"/>
        <v/>
      </c>
    </row>
    <row r="4847" spans="8:8">
      <c r="H4847" t="str">
        <f t="shared" si="75"/>
        <v/>
      </c>
    </row>
    <row r="4848" spans="8:8">
      <c r="H4848" t="str">
        <f t="shared" si="75"/>
        <v/>
      </c>
    </row>
    <row r="4849" spans="8:8">
      <c r="H4849" t="str">
        <f t="shared" si="75"/>
        <v/>
      </c>
    </row>
    <row r="4850" spans="8:8">
      <c r="H4850" t="str">
        <f t="shared" si="75"/>
        <v/>
      </c>
    </row>
    <row r="4851" spans="8:8">
      <c r="H4851" t="str">
        <f t="shared" si="75"/>
        <v/>
      </c>
    </row>
    <row r="4852" spans="8:8">
      <c r="H4852" t="str">
        <f t="shared" si="75"/>
        <v/>
      </c>
    </row>
    <row r="4853" spans="8:8">
      <c r="H4853" t="str">
        <f t="shared" si="75"/>
        <v/>
      </c>
    </row>
    <row r="4854" spans="8:8">
      <c r="H4854" t="str">
        <f t="shared" si="75"/>
        <v/>
      </c>
    </row>
    <row r="4855" spans="8:8">
      <c r="H4855" t="str">
        <f t="shared" si="75"/>
        <v/>
      </c>
    </row>
    <row r="4856" spans="8:8">
      <c r="H4856" t="str">
        <f t="shared" si="75"/>
        <v/>
      </c>
    </row>
    <row r="4857" spans="8:8">
      <c r="H4857" t="str">
        <f t="shared" si="75"/>
        <v/>
      </c>
    </row>
    <row r="4858" spans="8:8">
      <c r="H4858" t="str">
        <f t="shared" si="75"/>
        <v/>
      </c>
    </row>
    <row r="4859" spans="8:8">
      <c r="H4859" t="str">
        <f t="shared" si="75"/>
        <v/>
      </c>
    </row>
    <row r="4860" spans="8:8">
      <c r="H4860" t="str">
        <f t="shared" si="75"/>
        <v/>
      </c>
    </row>
    <row r="4861" spans="8:8">
      <c r="H4861" t="str">
        <f t="shared" si="75"/>
        <v/>
      </c>
    </row>
    <row r="4862" spans="8:8">
      <c r="H4862" t="str">
        <f t="shared" si="75"/>
        <v/>
      </c>
    </row>
    <row r="4863" spans="8:8">
      <c r="H4863" t="str">
        <f t="shared" si="75"/>
        <v/>
      </c>
    </row>
    <row r="4864" spans="8:8">
      <c r="H4864" t="str">
        <f t="shared" si="75"/>
        <v/>
      </c>
    </row>
    <row r="4865" spans="8:8">
      <c r="H4865" t="str">
        <f t="shared" si="75"/>
        <v/>
      </c>
    </row>
    <row r="4866" spans="8:8">
      <c r="H4866" t="str">
        <f t="shared" si="75"/>
        <v/>
      </c>
    </row>
    <row r="4867" spans="8:8">
      <c r="H4867" t="str">
        <f t="shared" ref="H4867:H4930" si="76">IFERROR(IF(DATEDIF(F4867,G4867,"m")=0,"",DATEDIF(F4867,G4867,"m"))+1,"")</f>
        <v/>
      </c>
    </row>
    <row r="4868" spans="8:8">
      <c r="H4868" t="str">
        <f t="shared" si="76"/>
        <v/>
      </c>
    </row>
    <row r="4869" spans="8:8">
      <c r="H4869" t="str">
        <f t="shared" si="76"/>
        <v/>
      </c>
    </row>
    <row r="4870" spans="8:8">
      <c r="H4870" t="str">
        <f t="shared" si="76"/>
        <v/>
      </c>
    </row>
    <row r="4871" spans="8:8">
      <c r="H4871" t="str">
        <f t="shared" si="76"/>
        <v/>
      </c>
    </row>
    <row r="4872" spans="8:8">
      <c r="H4872" t="str">
        <f t="shared" si="76"/>
        <v/>
      </c>
    </row>
    <row r="4873" spans="8:8">
      <c r="H4873" t="str">
        <f t="shared" si="76"/>
        <v/>
      </c>
    </row>
    <row r="4874" spans="8:8">
      <c r="H4874" t="str">
        <f t="shared" si="76"/>
        <v/>
      </c>
    </row>
    <row r="4875" spans="8:8">
      <c r="H4875" t="str">
        <f t="shared" si="76"/>
        <v/>
      </c>
    </row>
    <row r="4876" spans="8:8">
      <c r="H4876" t="str">
        <f t="shared" si="76"/>
        <v/>
      </c>
    </row>
    <row r="4877" spans="8:8">
      <c r="H4877" t="str">
        <f t="shared" si="76"/>
        <v/>
      </c>
    </row>
    <row r="4878" spans="8:8">
      <c r="H4878" t="str">
        <f t="shared" si="76"/>
        <v/>
      </c>
    </row>
    <row r="4879" spans="8:8">
      <c r="H4879" t="str">
        <f t="shared" si="76"/>
        <v/>
      </c>
    </row>
    <row r="4880" spans="8:8">
      <c r="H4880" t="str">
        <f t="shared" si="76"/>
        <v/>
      </c>
    </row>
    <row r="4881" spans="8:8">
      <c r="H4881" t="str">
        <f t="shared" si="76"/>
        <v/>
      </c>
    </row>
    <row r="4882" spans="8:8">
      <c r="H4882" t="str">
        <f t="shared" si="76"/>
        <v/>
      </c>
    </row>
    <row r="4883" spans="8:8">
      <c r="H4883" t="str">
        <f t="shared" si="76"/>
        <v/>
      </c>
    </row>
    <row r="4884" spans="8:8">
      <c r="H4884" t="str">
        <f t="shared" si="76"/>
        <v/>
      </c>
    </row>
    <row r="4885" spans="8:8">
      <c r="H4885" t="str">
        <f t="shared" si="76"/>
        <v/>
      </c>
    </row>
    <row r="4886" spans="8:8">
      <c r="H4886" t="str">
        <f t="shared" si="76"/>
        <v/>
      </c>
    </row>
    <row r="4887" spans="8:8">
      <c r="H4887" t="str">
        <f t="shared" si="76"/>
        <v/>
      </c>
    </row>
    <row r="4888" spans="8:8">
      <c r="H4888" t="str">
        <f t="shared" si="76"/>
        <v/>
      </c>
    </row>
    <row r="4889" spans="8:8">
      <c r="H4889" t="str">
        <f t="shared" si="76"/>
        <v/>
      </c>
    </row>
    <row r="4890" spans="8:8">
      <c r="H4890" t="str">
        <f t="shared" si="76"/>
        <v/>
      </c>
    </row>
    <row r="4891" spans="8:8">
      <c r="H4891" t="str">
        <f t="shared" si="76"/>
        <v/>
      </c>
    </row>
    <row r="4892" spans="8:8">
      <c r="H4892" t="str">
        <f t="shared" si="76"/>
        <v/>
      </c>
    </row>
    <row r="4893" spans="8:8">
      <c r="H4893" t="str">
        <f t="shared" si="76"/>
        <v/>
      </c>
    </row>
    <row r="4894" spans="8:8">
      <c r="H4894" t="str">
        <f t="shared" si="76"/>
        <v/>
      </c>
    </row>
    <row r="4895" spans="8:8">
      <c r="H4895" t="str">
        <f t="shared" si="76"/>
        <v/>
      </c>
    </row>
    <row r="4896" spans="8:8">
      <c r="H4896" t="str">
        <f t="shared" si="76"/>
        <v/>
      </c>
    </row>
    <row r="4897" spans="8:8">
      <c r="H4897" t="str">
        <f t="shared" si="76"/>
        <v/>
      </c>
    </row>
    <row r="4898" spans="8:8">
      <c r="H4898" t="str">
        <f t="shared" si="76"/>
        <v/>
      </c>
    </row>
    <row r="4899" spans="8:8">
      <c r="H4899" t="str">
        <f t="shared" si="76"/>
        <v/>
      </c>
    </row>
    <row r="4900" spans="8:8">
      <c r="H4900" t="str">
        <f t="shared" si="76"/>
        <v/>
      </c>
    </row>
    <row r="4901" spans="8:8">
      <c r="H4901" t="str">
        <f t="shared" si="76"/>
        <v/>
      </c>
    </row>
    <row r="4902" spans="8:8">
      <c r="H4902" t="str">
        <f t="shared" si="76"/>
        <v/>
      </c>
    </row>
    <row r="4903" spans="8:8">
      <c r="H4903" t="str">
        <f t="shared" si="76"/>
        <v/>
      </c>
    </row>
    <row r="4904" spans="8:8">
      <c r="H4904" t="str">
        <f t="shared" si="76"/>
        <v/>
      </c>
    </row>
    <row r="4905" spans="8:8">
      <c r="H4905" t="str">
        <f t="shared" si="76"/>
        <v/>
      </c>
    </row>
    <row r="4906" spans="8:8">
      <c r="H4906" t="str">
        <f t="shared" si="76"/>
        <v/>
      </c>
    </row>
    <row r="4907" spans="8:8">
      <c r="H4907" t="str">
        <f t="shared" si="76"/>
        <v/>
      </c>
    </row>
    <row r="4908" spans="8:8">
      <c r="H4908" t="str">
        <f t="shared" si="76"/>
        <v/>
      </c>
    </row>
    <row r="4909" spans="8:8">
      <c r="H4909" t="str">
        <f t="shared" si="76"/>
        <v/>
      </c>
    </row>
    <row r="4910" spans="8:8">
      <c r="H4910" t="str">
        <f t="shared" si="76"/>
        <v/>
      </c>
    </row>
    <row r="4911" spans="8:8">
      <c r="H4911" t="str">
        <f t="shared" si="76"/>
        <v/>
      </c>
    </row>
    <row r="4912" spans="8:8">
      <c r="H4912" t="str">
        <f t="shared" si="76"/>
        <v/>
      </c>
    </row>
    <row r="4913" spans="8:8">
      <c r="H4913" t="str">
        <f t="shared" si="76"/>
        <v/>
      </c>
    </row>
    <row r="4914" spans="8:8">
      <c r="H4914" t="str">
        <f t="shared" si="76"/>
        <v/>
      </c>
    </row>
    <row r="4915" spans="8:8">
      <c r="H4915" t="str">
        <f t="shared" si="76"/>
        <v/>
      </c>
    </row>
    <row r="4916" spans="8:8">
      <c r="H4916" t="str">
        <f t="shared" si="76"/>
        <v/>
      </c>
    </row>
    <row r="4917" spans="8:8">
      <c r="H4917" t="str">
        <f t="shared" si="76"/>
        <v/>
      </c>
    </row>
    <row r="4918" spans="8:8">
      <c r="H4918" t="str">
        <f t="shared" si="76"/>
        <v/>
      </c>
    </row>
    <row r="4919" spans="8:8">
      <c r="H4919" t="str">
        <f t="shared" si="76"/>
        <v/>
      </c>
    </row>
    <row r="4920" spans="8:8">
      <c r="H4920" t="str">
        <f t="shared" si="76"/>
        <v/>
      </c>
    </row>
    <row r="4921" spans="8:8">
      <c r="H4921" t="str">
        <f t="shared" si="76"/>
        <v/>
      </c>
    </row>
    <row r="4922" spans="8:8">
      <c r="H4922" t="str">
        <f t="shared" si="76"/>
        <v/>
      </c>
    </row>
    <row r="4923" spans="8:8">
      <c r="H4923" t="str">
        <f t="shared" si="76"/>
        <v/>
      </c>
    </row>
    <row r="4924" spans="8:8">
      <c r="H4924" t="str">
        <f t="shared" si="76"/>
        <v/>
      </c>
    </row>
    <row r="4925" spans="8:8">
      <c r="H4925" t="str">
        <f t="shared" si="76"/>
        <v/>
      </c>
    </row>
    <row r="4926" spans="8:8">
      <c r="H4926" t="str">
        <f t="shared" si="76"/>
        <v/>
      </c>
    </row>
    <row r="4927" spans="8:8">
      <c r="H4927" t="str">
        <f t="shared" si="76"/>
        <v/>
      </c>
    </row>
    <row r="4928" spans="8:8">
      <c r="H4928" t="str">
        <f t="shared" si="76"/>
        <v/>
      </c>
    </row>
    <row r="4929" spans="8:8">
      <c r="H4929" t="str">
        <f t="shared" si="76"/>
        <v/>
      </c>
    </row>
    <row r="4930" spans="8:8">
      <c r="H4930" t="str">
        <f t="shared" si="76"/>
        <v/>
      </c>
    </row>
    <row r="4931" spans="8:8">
      <c r="H4931" t="str">
        <f t="shared" ref="H4931:H4994" si="77">IFERROR(IF(DATEDIF(F4931,G4931,"m")=0,"",DATEDIF(F4931,G4931,"m"))+1,"")</f>
        <v/>
      </c>
    </row>
    <row r="4932" spans="8:8">
      <c r="H4932" t="str">
        <f t="shared" si="77"/>
        <v/>
      </c>
    </row>
    <row r="4933" spans="8:8">
      <c r="H4933" t="str">
        <f t="shared" si="77"/>
        <v/>
      </c>
    </row>
    <row r="4934" spans="8:8">
      <c r="H4934" t="str">
        <f t="shared" si="77"/>
        <v/>
      </c>
    </row>
    <row r="4935" spans="8:8">
      <c r="H4935" t="str">
        <f t="shared" si="77"/>
        <v/>
      </c>
    </row>
    <row r="4936" spans="8:8">
      <c r="H4936" t="str">
        <f t="shared" si="77"/>
        <v/>
      </c>
    </row>
    <row r="4937" spans="8:8">
      <c r="H4937" t="str">
        <f t="shared" si="77"/>
        <v/>
      </c>
    </row>
    <row r="4938" spans="8:8">
      <c r="H4938" t="str">
        <f t="shared" si="77"/>
        <v/>
      </c>
    </row>
    <row r="4939" spans="8:8">
      <c r="H4939" t="str">
        <f t="shared" si="77"/>
        <v/>
      </c>
    </row>
    <row r="4940" spans="8:8">
      <c r="H4940" t="str">
        <f t="shared" si="77"/>
        <v/>
      </c>
    </row>
    <row r="4941" spans="8:8">
      <c r="H4941" t="str">
        <f t="shared" si="77"/>
        <v/>
      </c>
    </row>
    <row r="4942" spans="8:8">
      <c r="H4942" t="str">
        <f t="shared" si="77"/>
        <v/>
      </c>
    </row>
    <row r="4943" spans="8:8">
      <c r="H4943" t="str">
        <f t="shared" si="77"/>
        <v/>
      </c>
    </row>
    <row r="4944" spans="8:8">
      <c r="H4944" t="str">
        <f t="shared" si="77"/>
        <v/>
      </c>
    </row>
    <row r="4945" spans="8:8">
      <c r="H4945" t="str">
        <f t="shared" si="77"/>
        <v/>
      </c>
    </row>
    <row r="4946" spans="8:8">
      <c r="H4946" t="str">
        <f t="shared" si="77"/>
        <v/>
      </c>
    </row>
    <row r="4947" spans="8:8">
      <c r="H4947" t="str">
        <f t="shared" si="77"/>
        <v/>
      </c>
    </row>
    <row r="4948" spans="8:8">
      <c r="H4948" t="str">
        <f t="shared" si="77"/>
        <v/>
      </c>
    </row>
    <row r="4949" spans="8:8">
      <c r="H4949" t="str">
        <f t="shared" si="77"/>
        <v/>
      </c>
    </row>
    <row r="4950" spans="8:8">
      <c r="H4950" t="str">
        <f t="shared" si="77"/>
        <v/>
      </c>
    </row>
    <row r="4951" spans="8:8">
      <c r="H4951" t="str">
        <f t="shared" si="77"/>
        <v/>
      </c>
    </row>
    <row r="4952" spans="8:8">
      <c r="H4952" t="str">
        <f t="shared" si="77"/>
        <v/>
      </c>
    </row>
    <row r="4953" spans="8:8">
      <c r="H4953" t="str">
        <f t="shared" si="77"/>
        <v/>
      </c>
    </row>
    <row r="4954" spans="8:8">
      <c r="H4954" t="str">
        <f t="shared" si="77"/>
        <v/>
      </c>
    </row>
    <row r="4955" spans="8:8">
      <c r="H4955" t="str">
        <f t="shared" si="77"/>
        <v/>
      </c>
    </row>
    <row r="4956" spans="8:8">
      <c r="H4956" t="str">
        <f t="shared" si="77"/>
        <v/>
      </c>
    </row>
    <row r="4957" spans="8:8">
      <c r="H4957" t="str">
        <f t="shared" si="77"/>
        <v/>
      </c>
    </row>
    <row r="4958" spans="8:8">
      <c r="H4958" t="str">
        <f t="shared" si="77"/>
        <v/>
      </c>
    </row>
    <row r="4959" spans="8:8">
      <c r="H4959" t="str">
        <f t="shared" si="77"/>
        <v/>
      </c>
    </row>
    <row r="4960" spans="8:8">
      <c r="H4960" t="str">
        <f t="shared" si="77"/>
        <v/>
      </c>
    </row>
    <row r="4961" spans="8:8">
      <c r="H4961" t="str">
        <f t="shared" si="77"/>
        <v/>
      </c>
    </row>
    <row r="4962" spans="8:8">
      <c r="H4962" t="str">
        <f t="shared" si="77"/>
        <v/>
      </c>
    </row>
    <row r="4963" spans="8:8">
      <c r="H4963" t="str">
        <f t="shared" si="77"/>
        <v/>
      </c>
    </row>
    <row r="4964" spans="8:8">
      <c r="H4964" t="str">
        <f t="shared" si="77"/>
        <v/>
      </c>
    </row>
    <row r="4965" spans="8:8">
      <c r="H4965" t="str">
        <f t="shared" si="77"/>
        <v/>
      </c>
    </row>
    <row r="4966" spans="8:8">
      <c r="H4966" t="str">
        <f t="shared" si="77"/>
        <v/>
      </c>
    </row>
    <row r="4967" spans="8:8">
      <c r="H4967" t="str">
        <f t="shared" si="77"/>
        <v/>
      </c>
    </row>
    <row r="4968" spans="8:8">
      <c r="H4968" t="str">
        <f t="shared" si="77"/>
        <v/>
      </c>
    </row>
    <row r="4969" spans="8:8">
      <c r="H4969" t="str">
        <f t="shared" si="77"/>
        <v/>
      </c>
    </row>
    <row r="4970" spans="8:8">
      <c r="H4970" t="str">
        <f t="shared" si="77"/>
        <v/>
      </c>
    </row>
    <row r="4971" spans="8:8">
      <c r="H4971" t="str">
        <f t="shared" si="77"/>
        <v/>
      </c>
    </row>
    <row r="4972" spans="8:8">
      <c r="H4972" t="str">
        <f t="shared" si="77"/>
        <v/>
      </c>
    </row>
    <row r="4973" spans="8:8">
      <c r="H4973" t="str">
        <f t="shared" si="77"/>
        <v/>
      </c>
    </row>
    <row r="4974" spans="8:8">
      <c r="H4974" t="str">
        <f t="shared" si="77"/>
        <v/>
      </c>
    </row>
    <row r="4975" spans="8:8">
      <c r="H4975" t="str">
        <f t="shared" si="77"/>
        <v/>
      </c>
    </row>
    <row r="4976" spans="8:8">
      <c r="H4976" t="str">
        <f t="shared" si="77"/>
        <v/>
      </c>
    </row>
    <row r="4977" spans="8:8">
      <c r="H4977" t="str">
        <f t="shared" si="77"/>
        <v/>
      </c>
    </row>
    <row r="4978" spans="8:8">
      <c r="H4978" t="str">
        <f t="shared" si="77"/>
        <v/>
      </c>
    </row>
    <row r="4979" spans="8:8">
      <c r="H4979" t="str">
        <f t="shared" si="77"/>
        <v/>
      </c>
    </row>
    <row r="4980" spans="8:8">
      <c r="H4980" t="str">
        <f t="shared" si="77"/>
        <v/>
      </c>
    </row>
    <row r="4981" spans="8:8">
      <c r="H4981" t="str">
        <f t="shared" si="77"/>
        <v/>
      </c>
    </row>
    <row r="4982" spans="8:8">
      <c r="H4982" t="str">
        <f t="shared" si="77"/>
        <v/>
      </c>
    </row>
    <row r="4983" spans="8:8">
      <c r="H4983" t="str">
        <f t="shared" si="77"/>
        <v/>
      </c>
    </row>
    <row r="4984" spans="8:8">
      <c r="H4984" t="str">
        <f t="shared" si="77"/>
        <v/>
      </c>
    </row>
    <row r="4985" spans="8:8">
      <c r="H4985" t="str">
        <f t="shared" si="77"/>
        <v/>
      </c>
    </row>
    <row r="4986" spans="8:8">
      <c r="H4986" t="str">
        <f t="shared" si="77"/>
        <v/>
      </c>
    </row>
    <row r="4987" spans="8:8">
      <c r="H4987" t="str">
        <f t="shared" si="77"/>
        <v/>
      </c>
    </row>
    <row r="4988" spans="8:8">
      <c r="H4988" t="str">
        <f t="shared" si="77"/>
        <v/>
      </c>
    </row>
    <row r="4989" spans="8:8">
      <c r="H4989" t="str">
        <f t="shared" si="77"/>
        <v/>
      </c>
    </row>
    <row r="4990" spans="8:8">
      <c r="H4990" t="str">
        <f t="shared" si="77"/>
        <v/>
      </c>
    </row>
    <row r="4991" spans="8:8">
      <c r="H4991" t="str">
        <f t="shared" si="77"/>
        <v/>
      </c>
    </row>
    <row r="4992" spans="8:8">
      <c r="H4992" t="str">
        <f t="shared" si="77"/>
        <v/>
      </c>
    </row>
    <row r="4993" spans="8:8">
      <c r="H4993" t="str">
        <f t="shared" si="77"/>
        <v/>
      </c>
    </row>
    <row r="4994" spans="8:8">
      <c r="H4994" t="str">
        <f t="shared" si="77"/>
        <v/>
      </c>
    </row>
    <row r="4995" spans="8:8">
      <c r="H4995" t="str">
        <f t="shared" ref="H4995:H5000" si="78">IFERROR(IF(DATEDIF(F4995,G4995,"m")=0,"",DATEDIF(F4995,G4995,"m"))+1,"")</f>
        <v/>
      </c>
    </row>
    <row r="4996" spans="8:8">
      <c r="H4996" t="str">
        <f t="shared" si="78"/>
        <v/>
      </c>
    </row>
    <row r="4997" spans="8:8">
      <c r="H4997" t="str">
        <f t="shared" si="78"/>
        <v/>
      </c>
    </row>
    <row r="4998" spans="8:8">
      <c r="H4998" t="str">
        <f t="shared" si="78"/>
        <v/>
      </c>
    </row>
    <row r="4999" spans="8:8">
      <c r="H4999" t="str">
        <f t="shared" si="78"/>
        <v/>
      </c>
    </row>
    <row r="5000" spans="8:8">
      <c r="H5000" t="str">
        <f t="shared" si="78"/>
        <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A949-2E15-4668-A65F-7743DF7FB00B}">
  <sheetPr>
    <tabColor theme="3"/>
  </sheetPr>
  <dimension ref="A1:L241"/>
  <sheetViews>
    <sheetView topLeftCell="B1" zoomScale="85" zoomScaleNormal="85" workbookViewId="0">
      <selection activeCell="H3" sqref="H3"/>
    </sheetView>
  </sheetViews>
  <sheetFormatPr defaultColWidth="0" defaultRowHeight="15"/>
  <cols>
    <col min="1" max="1" width="14" customWidth="1"/>
    <col min="2" max="2" width="17.42578125" bestFit="1" customWidth="1"/>
    <col min="3" max="3" width="8.85546875" customWidth="1"/>
    <col min="4" max="4" width="10.7109375" bestFit="1" customWidth="1"/>
    <col min="5" max="5" width="18.7109375" bestFit="1" customWidth="1"/>
    <col min="6" max="6" width="17" style="9" customWidth="1"/>
    <col min="7" max="7" width="18.28515625" style="9" customWidth="1"/>
    <col min="8" max="8" width="25.7109375" customWidth="1"/>
    <col min="9" max="9" width="15.28515625" customWidth="1"/>
    <col min="10" max="10" width="15.7109375" style="9" customWidth="1"/>
    <col min="11" max="11" width="17.42578125" style="9" customWidth="1"/>
    <col min="12" max="12" width="10.42578125" hidden="1" customWidth="1"/>
    <col min="13" max="16384" width="8.85546875" hidden="1"/>
  </cols>
  <sheetData>
    <row r="1" spans="1:11">
      <c r="A1" s="136" t="s">
        <v>0</v>
      </c>
    </row>
    <row r="2" spans="1:11">
      <c r="A2" t="s">
        <v>1</v>
      </c>
    </row>
    <row r="3" spans="1:11" s="3" customFormat="1" ht="45">
      <c r="A3" s="19" t="s">
        <v>77</v>
      </c>
      <c r="B3" s="19" t="s">
        <v>12</v>
      </c>
      <c r="C3" s="19" t="s">
        <v>80</v>
      </c>
      <c r="D3" s="19" t="s">
        <v>39</v>
      </c>
      <c r="E3" s="19" t="s">
        <v>83</v>
      </c>
      <c r="F3" s="80" t="s">
        <v>85</v>
      </c>
      <c r="G3" s="80" t="s">
        <v>88</v>
      </c>
      <c r="H3" s="19" t="s">
        <v>31</v>
      </c>
      <c r="I3" s="19" t="s">
        <v>91</v>
      </c>
      <c r="J3" s="80" t="s">
        <v>1121</v>
      </c>
      <c r="K3" s="80" t="s">
        <v>1122</v>
      </c>
    </row>
    <row r="4" spans="1:11">
      <c r="A4" s="2">
        <v>352</v>
      </c>
      <c r="B4" s="61" t="s">
        <v>222</v>
      </c>
      <c r="C4" s="8">
        <v>45292</v>
      </c>
      <c r="D4" s="8" t="s">
        <v>139</v>
      </c>
      <c r="E4" s="8" t="s">
        <v>139</v>
      </c>
      <c r="F4" s="141">
        <v>175861</v>
      </c>
      <c r="G4" s="141">
        <f>17377+134820</f>
        <v>152197</v>
      </c>
      <c r="H4" t="s">
        <v>1123</v>
      </c>
      <c r="I4" s="140" t="s">
        <v>930</v>
      </c>
      <c r="J4" s="141">
        <v>124213</v>
      </c>
      <c r="K4" s="141">
        <v>65694158</v>
      </c>
    </row>
    <row r="5" spans="1:11">
      <c r="A5" s="2">
        <v>352</v>
      </c>
      <c r="B5" s="61" t="s">
        <v>222</v>
      </c>
      <c r="C5" s="8">
        <v>45292</v>
      </c>
      <c r="D5" s="8" t="s">
        <v>139</v>
      </c>
      <c r="E5" s="8" t="s">
        <v>139</v>
      </c>
      <c r="F5" s="141">
        <v>175861</v>
      </c>
      <c r="G5" s="141">
        <f>17377+134820</f>
        <v>152197</v>
      </c>
      <c r="H5" t="s">
        <v>1124</v>
      </c>
      <c r="I5" s="140" t="s">
        <v>930</v>
      </c>
      <c r="J5" s="141">
        <v>44</v>
      </c>
      <c r="K5" s="141">
        <v>24239</v>
      </c>
    </row>
    <row r="6" spans="1:11">
      <c r="A6" s="2">
        <v>352</v>
      </c>
      <c r="B6" s="61" t="s">
        <v>222</v>
      </c>
      <c r="C6" s="8">
        <v>45292</v>
      </c>
      <c r="D6" s="8" t="s">
        <v>139</v>
      </c>
      <c r="E6" s="8" t="s">
        <v>139</v>
      </c>
      <c r="F6" s="141">
        <v>175861</v>
      </c>
      <c r="G6" s="141">
        <f>17377+134820</f>
        <v>152197</v>
      </c>
      <c r="H6" t="s">
        <v>1125</v>
      </c>
      <c r="I6" s="140" t="s">
        <v>930</v>
      </c>
      <c r="J6" s="141">
        <v>80</v>
      </c>
      <c r="K6" s="141">
        <v>65595</v>
      </c>
    </row>
    <row r="7" spans="1:11">
      <c r="A7" s="2">
        <v>352</v>
      </c>
      <c r="B7" s="61" t="s">
        <v>222</v>
      </c>
      <c r="C7" s="8">
        <v>45323</v>
      </c>
      <c r="D7" s="8" t="s">
        <v>139</v>
      </c>
      <c r="E7" s="8" t="s">
        <v>139</v>
      </c>
      <c r="F7" s="141">
        <v>175892</v>
      </c>
      <c r="G7" s="141">
        <f>17355+134708</f>
        <v>152063</v>
      </c>
      <c r="H7" t="s">
        <v>1123</v>
      </c>
      <c r="I7" s="140" t="s">
        <v>932</v>
      </c>
      <c r="J7" s="141">
        <v>142687</v>
      </c>
      <c r="K7" s="141">
        <v>76044851</v>
      </c>
    </row>
    <row r="8" spans="1:11">
      <c r="A8" s="2">
        <v>352</v>
      </c>
      <c r="B8" s="61" t="s">
        <v>222</v>
      </c>
      <c r="C8" s="8">
        <v>45323</v>
      </c>
      <c r="D8" s="8" t="s">
        <v>139</v>
      </c>
      <c r="E8" s="8" t="s">
        <v>139</v>
      </c>
      <c r="F8" s="141">
        <v>175892</v>
      </c>
      <c r="G8" s="141">
        <f>17355+134708</f>
        <v>152063</v>
      </c>
      <c r="H8" t="s">
        <v>1124</v>
      </c>
      <c r="I8" s="140" t="s">
        <v>932</v>
      </c>
      <c r="J8" s="141">
        <v>51</v>
      </c>
      <c r="K8" s="141">
        <v>30511</v>
      </c>
    </row>
    <row r="9" spans="1:11">
      <c r="A9" s="2">
        <v>352</v>
      </c>
      <c r="B9" s="61" t="s">
        <v>222</v>
      </c>
      <c r="C9" s="8">
        <v>45323</v>
      </c>
      <c r="D9" s="8" t="s">
        <v>139</v>
      </c>
      <c r="E9" s="8" t="s">
        <v>139</v>
      </c>
      <c r="F9" s="141">
        <v>175892</v>
      </c>
      <c r="G9" s="141">
        <f>17355+134708</f>
        <v>152063</v>
      </c>
      <c r="H9" t="s">
        <v>1125</v>
      </c>
      <c r="I9" s="140" t="s">
        <v>932</v>
      </c>
      <c r="J9" s="141">
        <v>88</v>
      </c>
      <c r="K9" s="141">
        <v>74915</v>
      </c>
    </row>
    <row r="10" spans="1:11">
      <c r="A10" s="2">
        <v>352</v>
      </c>
      <c r="B10" s="61" t="s">
        <v>222</v>
      </c>
      <c r="C10" s="8">
        <v>45352</v>
      </c>
      <c r="D10" s="8" t="s">
        <v>139</v>
      </c>
      <c r="E10" s="8" t="s">
        <v>139</v>
      </c>
      <c r="F10" s="141">
        <v>176036</v>
      </c>
      <c r="G10" s="141">
        <f>17288+134715</f>
        <v>152003</v>
      </c>
      <c r="H10" t="s">
        <v>1123</v>
      </c>
      <c r="I10" s="140" t="s">
        <v>933</v>
      </c>
      <c r="J10" s="141">
        <v>142555</v>
      </c>
      <c r="K10" s="141">
        <v>67538826</v>
      </c>
    </row>
    <row r="11" spans="1:11">
      <c r="A11" s="2">
        <v>352</v>
      </c>
      <c r="B11" s="61" t="s">
        <v>222</v>
      </c>
      <c r="C11" s="8">
        <v>45352</v>
      </c>
      <c r="D11" s="8" t="s">
        <v>139</v>
      </c>
      <c r="E11" s="8" t="s">
        <v>139</v>
      </c>
      <c r="F11" s="141">
        <v>176036</v>
      </c>
      <c r="G11" s="141">
        <f>17288+134715</f>
        <v>152003</v>
      </c>
      <c r="H11" t="s">
        <v>1124</v>
      </c>
      <c r="I11" s="140" t="s">
        <v>933</v>
      </c>
      <c r="J11" s="141">
        <v>55</v>
      </c>
      <c r="K11" s="141">
        <v>27454</v>
      </c>
    </row>
    <row r="12" spans="1:11">
      <c r="A12" s="2">
        <v>352</v>
      </c>
      <c r="B12" s="61" t="s">
        <v>222</v>
      </c>
      <c r="C12" s="8">
        <v>45352</v>
      </c>
      <c r="D12" s="8" t="s">
        <v>139</v>
      </c>
      <c r="E12" s="8" t="s">
        <v>139</v>
      </c>
      <c r="F12" s="141">
        <v>176036</v>
      </c>
      <c r="G12" s="141">
        <f>17288+134715</f>
        <v>152003</v>
      </c>
      <c r="H12" t="s">
        <v>1125</v>
      </c>
      <c r="I12" s="140" t="s">
        <v>933</v>
      </c>
      <c r="J12" s="141">
        <v>84</v>
      </c>
      <c r="K12" s="141">
        <v>56137</v>
      </c>
    </row>
    <row r="13" spans="1:11">
      <c r="A13" s="2">
        <v>352</v>
      </c>
      <c r="B13" s="61" t="s">
        <v>222</v>
      </c>
      <c r="C13" s="8">
        <v>45383</v>
      </c>
      <c r="D13" s="8" t="s">
        <v>139</v>
      </c>
      <c r="E13" s="8" t="s">
        <v>139</v>
      </c>
      <c r="F13" s="141">
        <v>176213</v>
      </c>
      <c r="G13" s="141">
        <f>17221+134864</f>
        <v>152085</v>
      </c>
      <c r="H13" t="s">
        <v>1123</v>
      </c>
      <c r="I13" s="140" t="s">
        <v>934</v>
      </c>
      <c r="J13" s="141">
        <v>136188</v>
      </c>
      <c r="K13" s="141">
        <v>56974042</v>
      </c>
    </row>
    <row r="14" spans="1:11">
      <c r="A14" s="2">
        <v>352</v>
      </c>
      <c r="B14" s="61" t="s">
        <v>222</v>
      </c>
      <c r="C14" s="8">
        <v>45383</v>
      </c>
      <c r="D14" s="8" t="s">
        <v>139</v>
      </c>
      <c r="E14" s="8" t="s">
        <v>139</v>
      </c>
      <c r="F14" s="141">
        <v>176213</v>
      </c>
      <c r="G14" s="141">
        <f>17221+134864</f>
        <v>152085</v>
      </c>
      <c r="H14" t="s">
        <v>1124</v>
      </c>
      <c r="I14" s="140" t="s">
        <v>934</v>
      </c>
      <c r="J14" s="141">
        <v>55</v>
      </c>
      <c r="K14" s="141">
        <v>23582</v>
      </c>
    </row>
    <row r="15" spans="1:11">
      <c r="A15" s="2">
        <v>352</v>
      </c>
      <c r="B15" s="61" t="s">
        <v>222</v>
      </c>
      <c r="C15" s="8">
        <v>45383</v>
      </c>
      <c r="D15" s="8" t="s">
        <v>139</v>
      </c>
      <c r="E15" s="8" t="s">
        <v>139</v>
      </c>
      <c r="F15" s="141">
        <v>176213</v>
      </c>
      <c r="G15" s="141">
        <f>17221+134864</f>
        <v>152085</v>
      </c>
      <c r="H15" t="s">
        <v>1125</v>
      </c>
      <c r="I15" s="140" t="s">
        <v>934</v>
      </c>
      <c r="J15" s="141">
        <v>83</v>
      </c>
      <c r="K15" s="141">
        <v>43731</v>
      </c>
    </row>
    <row r="16" spans="1:11">
      <c r="A16" s="2">
        <v>352</v>
      </c>
      <c r="B16" s="61" t="s">
        <v>222</v>
      </c>
      <c r="C16" s="8">
        <v>45413</v>
      </c>
      <c r="D16" s="8" t="s">
        <v>139</v>
      </c>
      <c r="E16" s="8" t="s">
        <v>139</v>
      </c>
      <c r="F16" s="141">
        <v>176290</v>
      </c>
      <c r="G16" s="141">
        <f>17168+135262</f>
        <v>152430</v>
      </c>
      <c r="H16" t="s">
        <v>1123</v>
      </c>
      <c r="I16" s="140" t="s">
        <v>935</v>
      </c>
      <c r="J16" s="141">
        <v>140650</v>
      </c>
      <c r="K16" s="141">
        <v>56311151</v>
      </c>
    </row>
    <row r="17" spans="1:11">
      <c r="A17" s="2">
        <v>352</v>
      </c>
      <c r="B17" s="61" t="s">
        <v>222</v>
      </c>
      <c r="C17" s="8">
        <v>45413</v>
      </c>
      <c r="D17" s="8" t="s">
        <v>139</v>
      </c>
      <c r="E17" s="8" t="s">
        <v>139</v>
      </c>
      <c r="F17" s="141">
        <v>176290</v>
      </c>
      <c r="G17" s="141">
        <f>17168+135262</f>
        <v>152430</v>
      </c>
      <c r="H17" t="s">
        <v>1124</v>
      </c>
      <c r="I17" s="140" t="s">
        <v>935</v>
      </c>
      <c r="J17" s="141">
        <v>57</v>
      </c>
      <c r="K17" s="141">
        <v>22211</v>
      </c>
    </row>
    <row r="18" spans="1:11">
      <c r="A18" s="2">
        <v>352</v>
      </c>
      <c r="B18" s="61" t="s">
        <v>222</v>
      </c>
      <c r="C18" s="8">
        <v>45413</v>
      </c>
      <c r="D18" s="8" t="s">
        <v>139</v>
      </c>
      <c r="E18" s="8" t="s">
        <v>139</v>
      </c>
      <c r="F18" s="141">
        <v>176290</v>
      </c>
      <c r="G18" s="141">
        <f>17168+135262</f>
        <v>152430</v>
      </c>
      <c r="H18" t="s">
        <v>1125</v>
      </c>
      <c r="I18" s="140" t="s">
        <v>935</v>
      </c>
      <c r="J18" s="141">
        <v>82</v>
      </c>
      <c r="K18" s="141">
        <v>36252</v>
      </c>
    </row>
    <row r="19" spans="1:11">
      <c r="A19" s="2">
        <v>352</v>
      </c>
      <c r="B19" s="61" t="s">
        <v>222</v>
      </c>
      <c r="C19" s="8">
        <v>45444</v>
      </c>
      <c r="D19" s="8" t="s">
        <v>139</v>
      </c>
      <c r="E19" s="8" t="s">
        <v>139</v>
      </c>
      <c r="F19" s="141">
        <v>181920</v>
      </c>
      <c r="G19" s="141">
        <f>17908+135467</f>
        <v>153375</v>
      </c>
      <c r="H19" t="s">
        <v>1123</v>
      </c>
      <c r="I19" s="140" t="s">
        <v>936</v>
      </c>
      <c r="J19" s="141">
        <v>133551</v>
      </c>
      <c r="K19" s="141">
        <v>60411092</v>
      </c>
    </row>
    <row r="20" spans="1:11">
      <c r="A20" s="2">
        <v>352</v>
      </c>
      <c r="B20" s="61" t="s">
        <v>222</v>
      </c>
      <c r="C20" s="8">
        <v>45444</v>
      </c>
      <c r="D20" s="8" t="s">
        <v>139</v>
      </c>
      <c r="E20" s="8" t="s">
        <v>139</v>
      </c>
      <c r="F20" s="141">
        <v>181920</v>
      </c>
      <c r="G20" s="141">
        <f>17908+135467</f>
        <v>153375</v>
      </c>
      <c r="H20" t="s">
        <v>1124</v>
      </c>
      <c r="I20" s="140" t="s">
        <v>936</v>
      </c>
      <c r="J20" s="141">
        <v>58</v>
      </c>
      <c r="K20" s="141">
        <v>20239</v>
      </c>
    </row>
    <row r="21" spans="1:11">
      <c r="A21" s="2">
        <v>352</v>
      </c>
      <c r="B21" s="61" t="s">
        <v>222</v>
      </c>
      <c r="C21" s="8">
        <v>45444</v>
      </c>
      <c r="D21" s="8" t="s">
        <v>139</v>
      </c>
      <c r="E21" s="8" t="s">
        <v>139</v>
      </c>
      <c r="F21" s="141">
        <v>181920</v>
      </c>
      <c r="G21" s="141">
        <f>17908+135467</f>
        <v>153375</v>
      </c>
      <c r="H21" t="s">
        <v>1125</v>
      </c>
      <c r="I21" s="140" t="s">
        <v>936</v>
      </c>
      <c r="J21" s="141">
        <v>86</v>
      </c>
      <c r="K21" s="141">
        <v>36336</v>
      </c>
    </row>
    <row r="22" spans="1:11">
      <c r="A22" s="2">
        <v>352</v>
      </c>
      <c r="B22" s="61" t="s">
        <v>222</v>
      </c>
      <c r="C22" s="8">
        <v>45474</v>
      </c>
      <c r="D22" s="8" t="s">
        <v>139</v>
      </c>
      <c r="E22" s="8" t="s">
        <v>139</v>
      </c>
      <c r="F22" s="141">
        <v>182084</v>
      </c>
      <c r="G22" s="141">
        <f>17941+134549</f>
        <v>152490</v>
      </c>
      <c r="H22" t="s">
        <v>1123</v>
      </c>
      <c r="I22" s="140" t="s">
        <v>937</v>
      </c>
      <c r="J22" s="141">
        <v>145232</v>
      </c>
      <c r="K22" s="141">
        <v>99401760</v>
      </c>
    </row>
    <row r="23" spans="1:11">
      <c r="A23" s="2">
        <v>352</v>
      </c>
      <c r="B23" s="61" t="s">
        <v>222</v>
      </c>
      <c r="C23" s="8">
        <v>45474</v>
      </c>
      <c r="D23" s="8" t="s">
        <v>139</v>
      </c>
      <c r="E23" s="8" t="s">
        <v>139</v>
      </c>
      <c r="F23" s="141">
        <v>182084</v>
      </c>
      <c r="G23" s="141">
        <f>17941+134549</f>
        <v>152490</v>
      </c>
      <c r="H23" t="s">
        <v>1124</v>
      </c>
      <c r="I23" s="140" t="s">
        <v>937</v>
      </c>
      <c r="J23" s="141">
        <v>69</v>
      </c>
      <c r="K23" s="141">
        <v>34952</v>
      </c>
    </row>
    <row r="24" spans="1:11">
      <c r="A24" s="2">
        <v>352</v>
      </c>
      <c r="B24" s="61" t="s">
        <v>222</v>
      </c>
      <c r="C24" s="8">
        <v>45474</v>
      </c>
      <c r="D24" s="8" t="s">
        <v>139</v>
      </c>
      <c r="E24" s="8" t="s">
        <v>139</v>
      </c>
      <c r="F24" s="141">
        <v>182084</v>
      </c>
      <c r="G24" s="141">
        <f>17941+134549</f>
        <v>152490</v>
      </c>
      <c r="H24" t="s">
        <v>1125</v>
      </c>
      <c r="I24" s="140" t="s">
        <v>937</v>
      </c>
      <c r="J24" s="141">
        <v>116</v>
      </c>
      <c r="K24" s="141">
        <v>45865</v>
      </c>
    </row>
    <row r="25" spans="1:11">
      <c r="A25" s="2">
        <v>352</v>
      </c>
      <c r="B25" s="61" t="s">
        <v>222</v>
      </c>
      <c r="C25" s="8">
        <v>45505</v>
      </c>
      <c r="D25" s="8" t="s">
        <v>139</v>
      </c>
      <c r="E25" s="8" t="s">
        <v>139</v>
      </c>
      <c r="F25" s="141">
        <v>182109</v>
      </c>
      <c r="G25" s="141">
        <f>17982+134101</f>
        <v>152083</v>
      </c>
      <c r="H25" t="s">
        <v>1126</v>
      </c>
      <c r="I25" s="140" t="s">
        <v>938</v>
      </c>
      <c r="J25" s="141">
        <v>197539</v>
      </c>
      <c r="K25" s="141">
        <v>115145020</v>
      </c>
    </row>
    <row r="26" spans="1:11">
      <c r="A26" s="2">
        <v>352</v>
      </c>
      <c r="B26" s="61" t="s">
        <v>222</v>
      </c>
      <c r="C26" s="8">
        <v>45505</v>
      </c>
      <c r="D26" s="8" t="s">
        <v>139</v>
      </c>
      <c r="E26" s="8" t="s">
        <v>139</v>
      </c>
      <c r="F26" s="141">
        <v>182109</v>
      </c>
      <c r="G26" s="141">
        <f>17982+134101</f>
        <v>152083</v>
      </c>
      <c r="H26" t="s">
        <v>1127</v>
      </c>
      <c r="I26" s="140" t="s">
        <v>938</v>
      </c>
      <c r="J26" s="141">
        <v>84</v>
      </c>
      <c r="K26" s="141">
        <v>38683</v>
      </c>
    </row>
    <row r="27" spans="1:11">
      <c r="A27" s="2">
        <v>352</v>
      </c>
      <c r="B27" s="61" t="s">
        <v>222</v>
      </c>
      <c r="C27" s="8">
        <v>45505</v>
      </c>
      <c r="D27" s="8" t="s">
        <v>139</v>
      </c>
      <c r="E27" s="8" t="s">
        <v>139</v>
      </c>
      <c r="F27" s="141">
        <v>182109</v>
      </c>
      <c r="G27" s="141">
        <f>17982+134101</f>
        <v>152083</v>
      </c>
      <c r="H27" t="s">
        <v>1128</v>
      </c>
      <c r="I27" s="140" t="s">
        <v>938</v>
      </c>
      <c r="J27" s="141">
        <v>123</v>
      </c>
      <c r="K27" s="141">
        <v>56750</v>
      </c>
    </row>
    <row r="28" spans="1:11">
      <c r="A28" s="2">
        <v>352</v>
      </c>
      <c r="B28" s="61" t="s">
        <v>222</v>
      </c>
      <c r="C28" s="8">
        <v>45536</v>
      </c>
      <c r="D28" s="8" t="s">
        <v>139</v>
      </c>
      <c r="E28" s="8" t="s">
        <v>139</v>
      </c>
      <c r="F28" s="141">
        <v>182291</v>
      </c>
      <c r="G28" s="141">
        <f>17979+133876</f>
        <v>151855</v>
      </c>
      <c r="H28" t="s">
        <v>1126</v>
      </c>
      <c r="I28" s="140" t="s">
        <v>939</v>
      </c>
      <c r="J28" s="141">
        <v>136694</v>
      </c>
      <c r="K28" s="141">
        <v>77852179</v>
      </c>
    </row>
    <row r="29" spans="1:11">
      <c r="A29" s="2">
        <v>352</v>
      </c>
      <c r="B29" s="61" t="s">
        <v>222</v>
      </c>
      <c r="C29" s="8">
        <v>45536</v>
      </c>
      <c r="D29" s="8" t="s">
        <v>139</v>
      </c>
      <c r="E29" s="8" t="s">
        <v>139</v>
      </c>
      <c r="F29" s="141">
        <v>182291</v>
      </c>
      <c r="G29" s="141">
        <f>17979+133876</f>
        <v>151855</v>
      </c>
      <c r="H29" t="s">
        <v>1127</v>
      </c>
      <c r="I29" s="140" t="s">
        <v>939</v>
      </c>
      <c r="J29" s="141">
        <v>60</v>
      </c>
      <c r="K29" s="141">
        <v>27516</v>
      </c>
    </row>
    <row r="30" spans="1:11">
      <c r="A30" s="2">
        <v>352</v>
      </c>
      <c r="B30" s="61" t="s">
        <v>222</v>
      </c>
      <c r="C30" s="8">
        <v>45536</v>
      </c>
      <c r="D30" s="8" t="s">
        <v>139</v>
      </c>
      <c r="E30" s="8" t="s">
        <v>139</v>
      </c>
      <c r="F30" s="141">
        <v>182291</v>
      </c>
      <c r="G30" s="141">
        <f>17979+133876</f>
        <v>151855</v>
      </c>
      <c r="H30" t="s">
        <v>1128</v>
      </c>
      <c r="I30" s="140" t="s">
        <v>939</v>
      </c>
      <c r="J30" s="141">
        <v>81</v>
      </c>
      <c r="K30" s="141">
        <v>30980</v>
      </c>
    </row>
    <row r="31" spans="1:11">
      <c r="A31" s="2">
        <v>352</v>
      </c>
      <c r="B31" s="61" t="s">
        <v>222</v>
      </c>
      <c r="C31" s="8">
        <v>45566</v>
      </c>
      <c r="D31" s="8" t="s">
        <v>139</v>
      </c>
      <c r="E31" s="8" t="s">
        <v>139</v>
      </c>
      <c r="F31" s="141">
        <v>182353</v>
      </c>
      <c r="G31" s="141">
        <f>18000+133583</f>
        <v>151583</v>
      </c>
      <c r="H31" t="s">
        <v>1126</v>
      </c>
      <c r="I31" s="140" t="s">
        <v>940</v>
      </c>
      <c r="J31" s="141">
        <v>143447</v>
      </c>
      <c r="K31" s="141">
        <v>58181355</v>
      </c>
    </row>
    <row r="32" spans="1:11">
      <c r="A32" s="2">
        <v>352</v>
      </c>
      <c r="B32" s="61" t="s">
        <v>222</v>
      </c>
      <c r="C32" s="8">
        <v>45566</v>
      </c>
      <c r="D32" s="8" t="s">
        <v>139</v>
      </c>
      <c r="E32" s="8" t="s">
        <v>139</v>
      </c>
      <c r="F32" s="141">
        <v>182353</v>
      </c>
      <c r="G32" s="141">
        <f>18000+133583</f>
        <v>151583</v>
      </c>
      <c r="H32" t="s">
        <v>1127</v>
      </c>
      <c r="I32" s="140" t="s">
        <v>940</v>
      </c>
      <c r="J32" s="141">
        <v>65</v>
      </c>
      <c r="K32" s="141">
        <v>22819</v>
      </c>
    </row>
    <row r="33" spans="1:11">
      <c r="A33" s="2">
        <v>352</v>
      </c>
      <c r="B33" s="61" t="s">
        <v>222</v>
      </c>
      <c r="C33" s="8">
        <v>45566</v>
      </c>
      <c r="D33" s="8" t="s">
        <v>139</v>
      </c>
      <c r="E33" s="8" t="s">
        <v>139</v>
      </c>
      <c r="F33" s="141">
        <v>182353</v>
      </c>
      <c r="G33" s="141">
        <f>18000+133583</f>
        <v>151583</v>
      </c>
      <c r="H33" t="s">
        <v>1128</v>
      </c>
      <c r="I33" s="140" t="s">
        <v>940</v>
      </c>
      <c r="J33" s="141">
        <v>89</v>
      </c>
      <c r="K33" s="141">
        <v>33720</v>
      </c>
    </row>
    <row r="34" spans="1:11">
      <c r="A34" s="2">
        <v>352</v>
      </c>
      <c r="B34" s="61" t="s">
        <v>222</v>
      </c>
      <c r="C34" s="8">
        <v>45597</v>
      </c>
      <c r="D34" s="8" t="s">
        <v>139</v>
      </c>
      <c r="E34" s="8" t="s">
        <v>139</v>
      </c>
      <c r="F34" s="141">
        <v>182502</v>
      </c>
      <c r="G34" s="141">
        <f>18001+133202</f>
        <v>151203</v>
      </c>
      <c r="H34" t="s">
        <v>1126</v>
      </c>
      <c r="I34" s="140" t="s">
        <v>941</v>
      </c>
      <c r="J34" s="141">
        <v>100920</v>
      </c>
      <c r="K34" s="141">
        <v>40698478</v>
      </c>
    </row>
    <row r="35" spans="1:11">
      <c r="A35" s="2">
        <v>352</v>
      </c>
      <c r="B35" s="61" t="s">
        <v>222</v>
      </c>
      <c r="C35" s="8">
        <v>45597</v>
      </c>
      <c r="D35" s="8" t="s">
        <v>139</v>
      </c>
      <c r="E35" s="8" t="s">
        <v>139</v>
      </c>
      <c r="F35" s="141">
        <v>182502</v>
      </c>
      <c r="G35" s="141">
        <f>18001+133202</f>
        <v>151203</v>
      </c>
      <c r="H35" t="s">
        <v>1127</v>
      </c>
      <c r="I35" s="140" t="s">
        <v>941</v>
      </c>
      <c r="J35" s="141">
        <v>44</v>
      </c>
      <c r="K35" s="141">
        <v>17628</v>
      </c>
    </row>
    <row r="36" spans="1:11">
      <c r="A36" s="2">
        <v>352</v>
      </c>
      <c r="B36" s="61" t="s">
        <v>222</v>
      </c>
      <c r="C36" s="8">
        <v>45597</v>
      </c>
      <c r="D36" s="8" t="s">
        <v>139</v>
      </c>
      <c r="E36" s="8" t="s">
        <v>139</v>
      </c>
      <c r="F36" s="141">
        <v>182502</v>
      </c>
      <c r="G36" s="141">
        <f>18001+133202</f>
        <v>151203</v>
      </c>
      <c r="H36" t="s">
        <v>1128</v>
      </c>
      <c r="I36" s="140" t="s">
        <v>941</v>
      </c>
      <c r="J36" s="141">
        <v>60</v>
      </c>
      <c r="K36" s="141">
        <v>23600</v>
      </c>
    </row>
    <row r="37" spans="1:11">
      <c r="A37" s="2">
        <v>352</v>
      </c>
      <c r="B37" s="61" t="s">
        <v>222</v>
      </c>
      <c r="C37" s="8">
        <v>45627</v>
      </c>
      <c r="D37" s="8" t="s">
        <v>139</v>
      </c>
      <c r="E37" s="8" t="s">
        <v>139</v>
      </c>
      <c r="F37" s="141">
        <v>182612</v>
      </c>
      <c r="G37" s="141">
        <f>17986+133194</f>
        <v>151180</v>
      </c>
      <c r="H37" t="s">
        <v>1126</v>
      </c>
      <c r="I37" s="140" t="s">
        <v>942</v>
      </c>
      <c r="J37" s="141">
        <v>162018</v>
      </c>
      <c r="K37" s="141">
        <v>78397166</v>
      </c>
    </row>
    <row r="38" spans="1:11">
      <c r="A38" s="2">
        <v>352</v>
      </c>
      <c r="B38" s="61" t="s">
        <v>222</v>
      </c>
      <c r="C38" s="8">
        <v>45627</v>
      </c>
      <c r="D38" s="8" t="s">
        <v>139</v>
      </c>
      <c r="E38" s="8" t="s">
        <v>139</v>
      </c>
      <c r="F38" s="141">
        <v>182612</v>
      </c>
      <c r="G38" s="141">
        <f>17986+133194</f>
        <v>151180</v>
      </c>
      <c r="H38" t="s">
        <v>1127</v>
      </c>
      <c r="I38" s="140" t="s">
        <v>942</v>
      </c>
      <c r="J38" s="141">
        <v>78</v>
      </c>
      <c r="K38" s="141">
        <v>36751</v>
      </c>
    </row>
    <row r="39" spans="1:11">
      <c r="A39" s="2">
        <v>352</v>
      </c>
      <c r="B39" s="61" t="s">
        <v>222</v>
      </c>
      <c r="C39" s="8">
        <v>45627</v>
      </c>
      <c r="D39" s="8" t="s">
        <v>139</v>
      </c>
      <c r="E39" s="8" t="s">
        <v>139</v>
      </c>
      <c r="F39" s="141">
        <v>182612</v>
      </c>
      <c r="G39" s="141">
        <f>17986+133194</f>
        <v>151180</v>
      </c>
      <c r="H39" t="s">
        <v>1128</v>
      </c>
      <c r="I39" s="140" t="s">
        <v>942</v>
      </c>
      <c r="J39" s="141">
        <v>105</v>
      </c>
      <c r="K39" s="141">
        <v>62582</v>
      </c>
    </row>
    <row r="40" spans="1:11">
      <c r="A40" s="2">
        <v>352</v>
      </c>
      <c r="B40" s="61" t="s">
        <v>222</v>
      </c>
      <c r="C40" s="8">
        <v>45292</v>
      </c>
      <c r="D40" s="8" t="s">
        <v>145</v>
      </c>
      <c r="E40" s="8" t="s">
        <v>145</v>
      </c>
      <c r="F40" s="141">
        <v>25388</v>
      </c>
      <c r="G40" s="141">
        <f>2466+13918</f>
        <v>16384</v>
      </c>
      <c r="H40" t="s">
        <v>1123</v>
      </c>
      <c r="I40" s="63" t="s">
        <v>979</v>
      </c>
      <c r="J40" s="141">
        <v>13369</v>
      </c>
      <c r="K40" s="141">
        <v>10890070</v>
      </c>
    </row>
    <row r="41" spans="1:11">
      <c r="A41" s="2">
        <v>352</v>
      </c>
      <c r="B41" s="61" t="s">
        <v>222</v>
      </c>
      <c r="C41" s="8">
        <v>45292</v>
      </c>
      <c r="D41" s="8" t="s">
        <v>145</v>
      </c>
      <c r="E41" s="8" t="s">
        <v>145</v>
      </c>
      <c r="F41" s="141">
        <v>25388</v>
      </c>
      <c r="G41" s="141">
        <f>2466+13918</f>
        <v>16384</v>
      </c>
      <c r="H41" t="s">
        <v>1124</v>
      </c>
      <c r="I41" s="63" t="s">
        <v>979</v>
      </c>
      <c r="J41" s="141">
        <v>0</v>
      </c>
      <c r="K41" s="141">
        <v>0</v>
      </c>
    </row>
    <row r="42" spans="1:11">
      <c r="A42" s="2">
        <v>352</v>
      </c>
      <c r="B42" s="61" t="s">
        <v>222</v>
      </c>
      <c r="C42" s="8">
        <v>45292</v>
      </c>
      <c r="D42" s="8" t="s">
        <v>145</v>
      </c>
      <c r="E42" s="8" t="s">
        <v>145</v>
      </c>
      <c r="F42" s="141">
        <v>25388</v>
      </c>
      <c r="G42" s="141">
        <f>2466+13918</f>
        <v>16384</v>
      </c>
      <c r="H42" t="s">
        <v>1125</v>
      </c>
      <c r="I42" s="63" t="s">
        <v>979</v>
      </c>
      <c r="J42" s="141">
        <v>8</v>
      </c>
      <c r="K42" s="141">
        <v>18109</v>
      </c>
    </row>
    <row r="43" spans="1:11">
      <c r="A43" s="2">
        <v>352</v>
      </c>
      <c r="B43" s="61" t="s">
        <v>222</v>
      </c>
      <c r="C43" s="8">
        <v>45323</v>
      </c>
      <c r="D43" s="8" t="s">
        <v>145</v>
      </c>
      <c r="E43" s="8" t="s">
        <v>145</v>
      </c>
      <c r="F43" s="141">
        <v>25389</v>
      </c>
      <c r="G43" s="141">
        <f>2459+14104</f>
        <v>16563</v>
      </c>
      <c r="H43" t="s">
        <v>1123</v>
      </c>
      <c r="I43" s="63" t="s">
        <v>980</v>
      </c>
      <c r="J43" s="141">
        <v>15051</v>
      </c>
      <c r="K43" s="141">
        <v>12405198</v>
      </c>
    </row>
    <row r="44" spans="1:11">
      <c r="A44" s="2">
        <v>352</v>
      </c>
      <c r="B44" s="61" t="s">
        <v>222</v>
      </c>
      <c r="C44" s="8">
        <v>45323</v>
      </c>
      <c r="D44" s="8" t="s">
        <v>145</v>
      </c>
      <c r="E44" s="8" t="s">
        <v>145</v>
      </c>
      <c r="F44" s="141">
        <v>25389</v>
      </c>
      <c r="G44" s="141">
        <f>2459+14104</f>
        <v>16563</v>
      </c>
      <c r="H44" t="s">
        <v>1124</v>
      </c>
      <c r="I44" s="63" t="s">
        <v>980</v>
      </c>
      <c r="J44" s="141">
        <v>0</v>
      </c>
      <c r="K44" s="141">
        <v>0</v>
      </c>
    </row>
    <row r="45" spans="1:11">
      <c r="A45" s="2">
        <v>352</v>
      </c>
      <c r="B45" s="61" t="s">
        <v>222</v>
      </c>
      <c r="C45" s="8">
        <v>45323</v>
      </c>
      <c r="D45" s="8" t="s">
        <v>145</v>
      </c>
      <c r="E45" s="8" t="s">
        <v>145</v>
      </c>
      <c r="F45" s="141">
        <v>25389</v>
      </c>
      <c r="G45" s="141">
        <f>2459+14104</f>
        <v>16563</v>
      </c>
      <c r="H45" t="s">
        <v>1125</v>
      </c>
      <c r="I45" s="63" t="s">
        <v>980</v>
      </c>
      <c r="J45" s="141">
        <v>10</v>
      </c>
      <c r="K45" s="141">
        <v>20917</v>
      </c>
    </row>
    <row r="46" spans="1:11">
      <c r="A46" s="2">
        <v>352</v>
      </c>
      <c r="B46" s="61" t="s">
        <v>222</v>
      </c>
      <c r="C46" s="8">
        <v>45352</v>
      </c>
      <c r="D46" s="8" t="s">
        <v>145</v>
      </c>
      <c r="E46" s="8" t="s">
        <v>145</v>
      </c>
      <c r="F46" s="141">
        <v>25384</v>
      </c>
      <c r="G46" s="141">
        <f>2428+14185</f>
        <v>16613</v>
      </c>
      <c r="H46" t="s">
        <v>1123</v>
      </c>
      <c r="I46" s="63" t="s">
        <v>981</v>
      </c>
      <c r="J46" s="141">
        <v>15095</v>
      </c>
      <c r="K46" s="141">
        <v>12034524</v>
      </c>
    </row>
    <row r="47" spans="1:11">
      <c r="A47" s="2">
        <v>352</v>
      </c>
      <c r="B47" s="61" t="s">
        <v>222</v>
      </c>
      <c r="C47" s="8">
        <v>45352</v>
      </c>
      <c r="D47" s="8" t="s">
        <v>145</v>
      </c>
      <c r="E47" s="8" t="s">
        <v>145</v>
      </c>
      <c r="F47" s="141">
        <v>25384</v>
      </c>
      <c r="G47" s="141">
        <f>2428+14185</f>
        <v>16613</v>
      </c>
      <c r="H47" t="s">
        <v>1124</v>
      </c>
      <c r="I47" s="63" t="s">
        <v>981</v>
      </c>
      <c r="J47" s="141">
        <v>0</v>
      </c>
      <c r="K47" s="141">
        <v>0</v>
      </c>
    </row>
    <row r="48" spans="1:11">
      <c r="A48" s="2">
        <v>352</v>
      </c>
      <c r="B48" s="61" t="s">
        <v>222</v>
      </c>
      <c r="C48" s="8">
        <v>45352</v>
      </c>
      <c r="D48" s="8" t="s">
        <v>145</v>
      </c>
      <c r="E48" s="8" t="s">
        <v>145</v>
      </c>
      <c r="F48" s="141">
        <v>25384</v>
      </c>
      <c r="G48" s="141">
        <f>2428+14185</f>
        <v>16613</v>
      </c>
      <c r="H48" t="s">
        <v>1125</v>
      </c>
      <c r="I48" s="63" t="s">
        <v>981</v>
      </c>
      <c r="J48" s="141">
        <v>9</v>
      </c>
      <c r="K48" s="141">
        <v>20592</v>
      </c>
    </row>
    <row r="49" spans="1:11">
      <c r="A49" s="2">
        <v>352</v>
      </c>
      <c r="B49" s="61" t="s">
        <v>222</v>
      </c>
      <c r="C49" s="8">
        <v>45383</v>
      </c>
      <c r="D49" s="8" t="s">
        <v>145</v>
      </c>
      <c r="E49" s="8" t="s">
        <v>145</v>
      </c>
      <c r="F49" s="141">
        <v>25355</v>
      </c>
      <c r="G49" s="141">
        <f>2391+14009</f>
        <v>16400</v>
      </c>
      <c r="H49" t="s">
        <v>1123</v>
      </c>
      <c r="I49" s="63" t="s">
        <v>982</v>
      </c>
      <c r="J49" s="141">
        <v>14076</v>
      </c>
      <c r="K49" s="141">
        <v>9958436</v>
      </c>
    </row>
    <row r="50" spans="1:11">
      <c r="A50" s="2">
        <v>352</v>
      </c>
      <c r="B50" s="61" t="s">
        <v>222</v>
      </c>
      <c r="C50" s="8">
        <v>45383</v>
      </c>
      <c r="D50" s="8" t="s">
        <v>145</v>
      </c>
      <c r="E50" s="8" t="s">
        <v>145</v>
      </c>
      <c r="F50" s="141">
        <v>25355</v>
      </c>
      <c r="G50" s="141">
        <f>2391+14009</f>
        <v>16400</v>
      </c>
      <c r="H50" t="s">
        <v>1124</v>
      </c>
      <c r="I50" s="63" t="s">
        <v>982</v>
      </c>
      <c r="J50" s="141">
        <v>0</v>
      </c>
      <c r="K50" s="141">
        <v>0</v>
      </c>
    </row>
    <row r="51" spans="1:11">
      <c r="A51" s="2">
        <v>352</v>
      </c>
      <c r="B51" s="61" t="s">
        <v>222</v>
      </c>
      <c r="C51" s="8">
        <v>45383</v>
      </c>
      <c r="D51" s="8" t="s">
        <v>145</v>
      </c>
      <c r="E51" s="8" t="s">
        <v>145</v>
      </c>
      <c r="F51" s="141">
        <v>25355</v>
      </c>
      <c r="G51" s="141">
        <f>2391+14009</f>
        <v>16400</v>
      </c>
      <c r="H51" t="s">
        <v>1125</v>
      </c>
      <c r="I51" s="63" t="s">
        <v>982</v>
      </c>
      <c r="J51" s="141">
        <v>12</v>
      </c>
      <c r="K51" s="141">
        <v>10038</v>
      </c>
    </row>
    <row r="52" spans="1:11">
      <c r="A52" s="2">
        <v>352</v>
      </c>
      <c r="B52" s="61" t="s">
        <v>222</v>
      </c>
      <c r="C52" s="8">
        <v>45413</v>
      </c>
      <c r="D52" s="8" t="s">
        <v>145</v>
      </c>
      <c r="E52" s="8" t="s">
        <v>145</v>
      </c>
      <c r="F52" s="141">
        <v>25342</v>
      </c>
      <c r="G52" s="141">
        <f>2358+13804</f>
        <v>16162</v>
      </c>
      <c r="H52" t="s">
        <v>1123</v>
      </c>
      <c r="I52" s="63" t="s">
        <v>983</v>
      </c>
      <c r="J52" s="141">
        <v>14474</v>
      </c>
      <c r="K52" s="141">
        <v>9731861</v>
      </c>
    </row>
    <row r="53" spans="1:11">
      <c r="A53" s="2">
        <v>352</v>
      </c>
      <c r="B53" s="61" t="s">
        <v>222</v>
      </c>
      <c r="C53" s="8">
        <v>45413</v>
      </c>
      <c r="D53" s="8" t="s">
        <v>145</v>
      </c>
      <c r="E53" s="8" t="s">
        <v>145</v>
      </c>
      <c r="F53" s="141">
        <v>25342</v>
      </c>
      <c r="G53" s="141">
        <f>2358+13804</f>
        <v>16162</v>
      </c>
      <c r="H53" t="s">
        <v>1124</v>
      </c>
      <c r="I53" s="63" t="s">
        <v>983</v>
      </c>
      <c r="J53" s="141">
        <v>0</v>
      </c>
      <c r="K53" s="141">
        <v>0</v>
      </c>
    </row>
    <row r="54" spans="1:11">
      <c r="A54" s="2">
        <v>352</v>
      </c>
      <c r="B54" s="61" t="s">
        <v>222</v>
      </c>
      <c r="C54" s="8">
        <v>45413</v>
      </c>
      <c r="D54" s="8" t="s">
        <v>145</v>
      </c>
      <c r="E54" s="8" t="s">
        <v>145</v>
      </c>
      <c r="F54" s="141">
        <v>25342</v>
      </c>
      <c r="G54" s="141">
        <f>2358+13804</f>
        <v>16162</v>
      </c>
      <c r="H54" t="s">
        <v>1125</v>
      </c>
      <c r="I54" s="63" t="s">
        <v>983</v>
      </c>
      <c r="J54" s="141">
        <v>6</v>
      </c>
      <c r="K54" s="141">
        <v>3876</v>
      </c>
    </row>
    <row r="55" spans="1:11">
      <c r="A55" s="2">
        <v>352</v>
      </c>
      <c r="B55" s="61" t="s">
        <v>222</v>
      </c>
      <c r="C55" s="8">
        <v>45444</v>
      </c>
      <c r="D55" s="8" t="s">
        <v>145</v>
      </c>
      <c r="E55" s="8" t="s">
        <v>145</v>
      </c>
      <c r="F55" s="141">
        <v>26393</v>
      </c>
      <c r="G55" s="141">
        <f>2435+13628</f>
        <v>16063</v>
      </c>
      <c r="H55" t="s">
        <v>1123</v>
      </c>
      <c r="I55" s="63" t="s">
        <v>984</v>
      </c>
      <c r="J55" s="141">
        <v>13388</v>
      </c>
      <c r="K55" s="141">
        <v>9938587</v>
      </c>
    </row>
    <row r="56" spans="1:11">
      <c r="A56" s="2">
        <v>352</v>
      </c>
      <c r="B56" s="61" t="s">
        <v>222</v>
      </c>
      <c r="C56" s="8">
        <v>45444</v>
      </c>
      <c r="D56" s="8" t="s">
        <v>145</v>
      </c>
      <c r="E56" s="8" t="s">
        <v>145</v>
      </c>
      <c r="F56" s="141">
        <v>26393</v>
      </c>
      <c r="G56" s="141">
        <f>2435+13628</f>
        <v>16063</v>
      </c>
      <c r="H56" t="s">
        <v>1124</v>
      </c>
      <c r="I56" s="63" t="s">
        <v>984</v>
      </c>
      <c r="J56" s="141">
        <v>0</v>
      </c>
      <c r="K56" s="141">
        <v>0</v>
      </c>
    </row>
    <row r="57" spans="1:11">
      <c r="A57" s="2">
        <v>352</v>
      </c>
      <c r="B57" s="61" t="s">
        <v>222</v>
      </c>
      <c r="C57" s="8">
        <v>45444</v>
      </c>
      <c r="D57" s="8" t="s">
        <v>145</v>
      </c>
      <c r="E57" s="8" t="s">
        <v>145</v>
      </c>
      <c r="F57" s="141">
        <v>26393</v>
      </c>
      <c r="G57" s="141">
        <f>2435+13628</f>
        <v>16063</v>
      </c>
      <c r="H57" t="s">
        <v>1125</v>
      </c>
      <c r="I57" s="63" t="s">
        <v>984</v>
      </c>
      <c r="J57" s="141">
        <v>5</v>
      </c>
      <c r="K57" s="141">
        <v>1766</v>
      </c>
    </row>
    <row r="58" spans="1:11">
      <c r="A58" s="2">
        <v>352</v>
      </c>
      <c r="B58" s="61" t="s">
        <v>222</v>
      </c>
      <c r="C58" s="8">
        <v>45474</v>
      </c>
      <c r="D58" s="8" t="s">
        <v>145</v>
      </c>
      <c r="E58" s="8" t="s">
        <v>145</v>
      </c>
      <c r="F58" s="141">
        <v>26416</v>
      </c>
      <c r="G58" s="141">
        <f>2461+14253</f>
        <v>16714</v>
      </c>
      <c r="H58" t="s">
        <v>1123</v>
      </c>
      <c r="I58" s="63" t="s">
        <v>985</v>
      </c>
      <c r="J58" s="141">
        <v>15149</v>
      </c>
      <c r="K58" s="141">
        <v>14963877</v>
      </c>
    </row>
    <row r="59" spans="1:11">
      <c r="A59" s="2">
        <v>352</v>
      </c>
      <c r="B59" s="61" t="s">
        <v>222</v>
      </c>
      <c r="C59" s="8">
        <v>45474</v>
      </c>
      <c r="D59" s="8" t="s">
        <v>145</v>
      </c>
      <c r="E59" s="8" t="s">
        <v>145</v>
      </c>
      <c r="F59" s="141">
        <v>26416</v>
      </c>
      <c r="G59" s="141">
        <f>2461+14253</f>
        <v>16714</v>
      </c>
      <c r="H59" t="s">
        <v>1124</v>
      </c>
      <c r="I59" s="63" t="s">
        <v>985</v>
      </c>
      <c r="J59" s="141">
        <v>0</v>
      </c>
      <c r="K59" s="141">
        <v>0</v>
      </c>
    </row>
    <row r="60" spans="1:11">
      <c r="A60" s="2">
        <v>352</v>
      </c>
      <c r="B60" s="61" t="s">
        <v>222</v>
      </c>
      <c r="C60" s="8">
        <v>45474</v>
      </c>
      <c r="D60" s="8" t="s">
        <v>145</v>
      </c>
      <c r="E60" s="8" t="s">
        <v>145</v>
      </c>
      <c r="F60" s="141">
        <v>26416</v>
      </c>
      <c r="G60" s="141">
        <f>2461+14253</f>
        <v>16714</v>
      </c>
      <c r="H60" t="s">
        <v>1125</v>
      </c>
      <c r="I60" s="63" t="s">
        <v>985</v>
      </c>
      <c r="J60" s="141">
        <v>5</v>
      </c>
      <c r="K60" s="141">
        <v>2139</v>
      </c>
    </row>
    <row r="61" spans="1:11">
      <c r="A61" s="2">
        <v>352</v>
      </c>
      <c r="B61" s="61" t="s">
        <v>222</v>
      </c>
      <c r="C61" s="8">
        <v>45505</v>
      </c>
      <c r="D61" s="8" t="s">
        <v>145</v>
      </c>
      <c r="E61" s="8" t="s">
        <v>145</v>
      </c>
      <c r="F61" s="141">
        <v>26419</v>
      </c>
      <c r="G61" s="141">
        <f>2480+14118</f>
        <v>16598</v>
      </c>
      <c r="H61" t="s">
        <v>1126</v>
      </c>
      <c r="I61" s="63" t="s">
        <v>986</v>
      </c>
      <c r="J61" s="141">
        <v>23458</v>
      </c>
      <c r="K61" s="141">
        <v>16813983</v>
      </c>
    </row>
    <row r="62" spans="1:11">
      <c r="A62" s="2">
        <v>352</v>
      </c>
      <c r="B62" s="61" t="s">
        <v>222</v>
      </c>
      <c r="C62" s="8">
        <v>45505</v>
      </c>
      <c r="D62" s="8" t="s">
        <v>145</v>
      </c>
      <c r="E62" s="8" t="s">
        <v>145</v>
      </c>
      <c r="F62" s="141">
        <v>26419</v>
      </c>
      <c r="G62" s="141">
        <f>2480+14118</f>
        <v>16598</v>
      </c>
      <c r="H62" t="s">
        <v>1127</v>
      </c>
      <c r="I62" s="63" t="s">
        <v>986</v>
      </c>
      <c r="J62" s="141">
        <v>0</v>
      </c>
      <c r="K62" s="141">
        <v>0</v>
      </c>
    </row>
    <row r="63" spans="1:11">
      <c r="A63" s="2">
        <v>352</v>
      </c>
      <c r="B63" s="61" t="s">
        <v>222</v>
      </c>
      <c r="C63" s="8">
        <v>45505</v>
      </c>
      <c r="D63" s="8" t="s">
        <v>145</v>
      </c>
      <c r="E63" s="8" t="s">
        <v>145</v>
      </c>
      <c r="F63" s="141">
        <v>26419</v>
      </c>
      <c r="G63" s="141">
        <f>2480+14118</f>
        <v>16598</v>
      </c>
      <c r="H63" t="s">
        <v>1128</v>
      </c>
      <c r="I63" s="63" t="s">
        <v>986</v>
      </c>
      <c r="J63" s="141">
        <v>10</v>
      </c>
      <c r="K63" s="141">
        <v>2304</v>
      </c>
    </row>
    <row r="64" spans="1:11">
      <c r="A64" s="2">
        <v>352</v>
      </c>
      <c r="B64" s="61" t="s">
        <v>222</v>
      </c>
      <c r="C64" s="8">
        <v>45536</v>
      </c>
      <c r="D64" s="8" t="s">
        <v>145</v>
      </c>
      <c r="E64" s="8" t="s">
        <v>145</v>
      </c>
      <c r="F64" s="141">
        <v>26441</v>
      </c>
      <c r="G64" s="141">
        <f>2465+13987</f>
        <v>16452</v>
      </c>
      <c r="H64" t="s">
        <v>1126</v>
      </c>
      <c r="I64" s="63" t="s">
        <v>987</v>
      </c>
      <c r="J64" s="141">
        <v>14369</v>
      </c>
      <c r="K64" s="141">
        <v>12708887</v>
      </c>
    </row>
    <row r="65" spans="1:11">
      <c r="A65" s="2">
        <v>352</v>
      </c>
      <c r="B65" s="61" t="s">
        <v>222</v>
      </c>
      <c r="C65" s="8">
        <v>45536</v>
      </c>
      <c r="D65" s="8" t="s">
        <v>145</v>
      </c>
      <c r="E65" s="8" t="s">
        <v>145</v>
      </c>
      <c r="F65" s="141">
        <v>26441</v>
      </c>
      <c r="G65" s="141">
        <f>2465+13987</f>
        <v>16452</v>
      </c>
      <c r="H65" t="s">
        <v>1127</v>
      </c>
      <c r="I65" s="63" t="s">
        <v>987</v>
      </c>
      <c r="J65" s="141">
        <v>0</v>
      </c>
      <c r="K65" s="141">
        <v>0</v>
      </c>
    </row>
    <row r="66" spans="1:11">
      <c r="A66" s="2">
        <v>352</v>
      </c>
      <c r="B66" s="61" t="s">
        <v>222</v>
      </c>
      <c r="C66" s="8">
        <v>45536</v>
      </c>
      <c r="D66" s="8" t="s">
        <v>145</v>
      </c>
      <c r="E66" s="8" t="s">
        <v>145</v>
      </c>
      <c r="F66" s="141">
        <v>26441</v>
      </c>
      <c r="G66" s="141">
        <f>2465+13987</f>
        <v>16452</v>
      </c>
      <c r="H66" t="s">
        <v>1128</v>
      </c>
      <c r="I66" s="63" t="s">
        <v>987</v>
      </c>
      <c r="J66" s="141">
        <v>5</v>
      </c>
      <c r="K66" s="141">
        <v>1796</v>
      </c>
    </row>
    <row r="67" spans="1:11">
      <c r="A67" s="2">
        <v>352</v>
      </c>
      <c r="B67" s="61" t="s">
        <v>222</v>
      </c>
      <c r="C67" s="8">
        <v>45566</v>
      </c>
      <c r="D67" s="8" t="s">
        <v>145</v>
      </c>
      <c r="E67" s="8" t="s">
        <v>145</v>
      </c>
      <c r="F67" s="141">
        <v>26450</v>
      </c>
      <c r="G67" s="141">
        <f>2456+14022</f>
        <v>16478</v>
      </c>
      <c r="H67" t="s">
        <v>1126</v>
      </c>
      <c r="I67" s="63" t="s">
        <v>988</v>
      </c>
      <c r="J67" s="141">
        <v>15899</v>
      </c>
      <c r="K67" s="141">
        <v>11585700</v>
      </c>
    </row>
    <row r="68" spans="1:11">
      <c r="A68" s="2">
        <v>352</v>
      </c>
      <c r="B68" s="61" t="s">
        <v>222</v>
      </c>
      <c r="C68" s="8">
        <v>45566</v>
      </c>
      <c r="D68" s="8" t="s">
        <v>145</v>
      </c>
      <c r="E68" s="8" t="s">
        <v>145</v>
      </c>
      <c r="F68" s="141">
        <v>26450</v>
      </c>
      <c r="G68" s="141">
        <f>2456+14022</f>
        <v>16478</v>
      </c>
      <c r="H68" t="s">
        <v>1127</v>
      </c>
      <c r="I68" s="63" t="s">
        <v>988</v>
      </c>
      <c r="J68" s="141">
        <v>0</v>
      </c>
      <c r="K68" s="141">
        <v>0</v>
      </c>
    </row>
    <row r="69" spans="1:11">
      <c r="A69" s="2">
        <v>352</v>
      </c>
      <c r="B69" s="61" t="s">
        <v>222</v>
      </c>
      <c r="C69" s="8">
        <v>45566</v>
      </c>
      <c r="D69" s="8" t="s">
        <v>145</v>
      </c>
      <c r="E69" s="8" t="s">
        <v>145</v>
      </c>
      <c r="F69" s="141">
        <v>26450</v>
      </c>
      <c r="G69" s="141">
        <f>2456+14022</f>
        <v>16478</v>
      </c>
      <c r="H69" t="s">
        <v>1128</v>
      </c>
      <c r="I69" s="63" t="s">
        <v>988</v>
      </c>
      <c r="J69" s="141">
        <v>5</v>
      </c>
      <c r="K69" s="141">
        <v>1274</v>
      </c>
    </row>
    <row r="70" spans="1:11">
      <c r="A70" s="2">
        <v>352</v>
      </c>
      <c r="B70" s="61" t="s">
        <v>222</v>
      </c>
      <c r="C70" s="8">
        <v>45597</v>
      </c>
      <c r="D70" s="8" t="s">
        <v>145</v>
      </c>
      <c r="E70" s="8" t="s">
        <v>145</v>
      </c>
      <c r="F70" s="141">
        <v>26490</v>
      </c>
      <c r="G70" s="141">
        <f>2463+13966</f>
        <v>16429</v>
      </c>
      <c r="H70" t="s">
        <v>1126</v>
      </c>
      <c r="I70" s="63" t="s">
        <v>989</v>
      </c>
      <c r="J70" s="141">
        <v>10182</v>
      </c>
      <c r="K70" s="141">
        <v>6445279</v>
      </c>
    </row>
    <row r="71" spans="1:11">
      <c r="A71" s="2">
        <v>352</v>
      </c>
      <c r="B71" s="61" t="s">
        <v>222</v>
      </c>
      <c r="C71" s="8">
        <v>45597</v>
      </c>
      <c r="D71" s="8" t="s">
        <v>145</v>
      </c>
      <c r="E71" s="8" t="s">
        <v>145</v>
      </c>
      <c r="F71" s="141">
        <v>26490</v>
      </c>
      <c r="G71" s="141">
        <f>2463+13966</f>
        <v>16429</v>
      </c>
      <c r="H71" t="s">
        <v>1127</v>
      </c>
      <c r="I71" s="63" t="s">
        <v>989</v>
      </c>
      <c r="J71" s="141">
        <v>0</v>
      </c>
      <c r="K71" s="141">
        <v>0</v>
      </c>
    </row>
    <row r="72" spans="1:11">
      <c r="A72" s="2">
        <v>352</v>
      </c>
      <c r="B72" s="61" t="s">
        <v>222</v>
      </c>
      <c r="C72" s="8">
        <v>45597</v>
      </c>
      <c r="D72" s="8" t="s">
        <v>145</v>
      </c>
      <c r="E72" s="8" t="s">
        <v>145</v>
      </c>
      <c r="F72" s="141">
        <v>26490</v>
      </c>
      <c r="G72" s="141">
        <f>2463+13966</f>
        <v>16429</v>
      </c>
      <c r="H72" t="s">
        <v>1128</v>
      </c>
      <c r="I72" s="63" t="s">
        <v>989</v>
      </c>
      <c r="J72" s="141">
        <v>4</v>
      </c>
      <c r="K72" s="141">
        <v>1263</v>
      </c>
    </row>
    <row r="73" spans="1:11">
      <c r="A73" s="2">
        <v>352</v>
      </c>
      <c r="B73" s="61" t="s">
        <v>222</v>
      </c>
      <c r="C73" s="8">
        <v>45627</v>
      </c>
      <c r="D73" s="8" t="s">
        <v>145</v>
      </c>
      <c r="E73" s="8" t="s">
        <v>145</v>
      </c>
      <c r="F73" s="141">
        <v>25501</v>
      </c>
      <c r="G73" s="141">
        <f>2472+14101</f>
        <v>16573</v>
      </c>
      <c r="H73" t="s">
        <v>1126</v>
      </c>
      <c r="I73" s="63" t="s">
        <v>990</v>
      </c>
      <c r="J73" s="141">
        <v>17272</v>
      </c>
      <c r="K73" s="141">
        <v>12488210</v>
      </c>
    </row>
    <row r="74" spans="1:11">
      <c r="A74" s="2">
        <v>352</v>
      </c>
      <c r="B74" s="61" t="s">
        <v>222</v>
      </c>
      <c r="C74" s="8">
        <v>45627</v>
      </c>
      <c r="D74" s="8" t="s">
        <v>145</v>
      </c>
      <c r="E74" s="8" t="s">
        <v>145</v>
      </c>
      <c r="F74" s="141">
        <v>25501</v>
      </c>
      <c r="G74" s="141">
        <f>2472+14101</f>
        <v>16573</v>
      </c>
      <c r="H74" t="s">
        <v>1127</v>
      </c>
      <c r="I74" s="63" t="s">
        <v>990</v>
      </c>
      <c r="J74" s="141">
        <v>0</v>
      </c>
      <c r="K74" s="141">
        <v>0</v>
      </c>
    </row>
    <row r="75" spans="1:11">
      <c r="A75" s="2">
        <v>352</v>
      </c>
      <c r="B75" s="61" t="s">
        <v>222</v>
      </c>
      <c r="C75" s="8">
        <v>45627</v>
      </c>
      <c r="D75" s="8" t="s">
        <v>145</v>
      </c>
      <c r="E75" s="8" t="s">
        <v>145</v>
      </c>
      <c r="F75" s="141">
        <v>25501</v>
      </c>
      <c r="G75" s="141">
        <f>2472+14101</f>
        <v>16573</v>
      </c>
      <c r="H75" t="s">
        <v>1128</v>
      </c>
      <c r="I75" s="63" t="s">
        <v>990</v>
      </c>
      <c r="J75" s="141">
        <v>4</v>
      </c>
      <c r="K75" s="141">
        <v>1872</v>
      </c>
    </row>
    <row r="76" spans="1:11">
      <c r="A76" s="2">
        <v>352</v>
      </c>
      <c r="B76" s="61" t="s">
        <v>222</v>
      </c>
      <c r="C76" s="8">
        <v>45292</v>
      </c>
      <c r="D76" s="8" t="s">
        <v>1028</v>
      </c>
      <c r="E76" s="8" t="s">
        <v>1028</v>
      </c>
      <c r="F76" s="141">
        <v>184</v>
      </c>
      <c r="G76" s="141">
        <f t="shared" ref="G76:G81" si="0">13+15</f>
        <v>28</v>
      </c>
      <c r="H76" t="s">
        <v>1129</v>
      </c>
      <c r="I76" s="63" t="s">
        <v>1040</v>
      </c>
      <c r="J76" s="141">
        <v>14</v>
      </c>
      <c r="K76" s="141">
        <v>503944</v>
      </c>
    </row>
    <row r="77" spans="1:11">
      <c r="A77" s="2">
        <v>352</v>
      </c>
      <c r="B77" s="61" t="s">
        <v>222</v>
      </c>
      <c r="C77" s="8">
        <v>45292</v>
      </c>
      <c r="D77" s="8" t="s">
        <v>1028</v>
      </c>
      <c r="E77" s="8" t="s">
        <v>1028</v>
      </c>
      <c r="F77" s="141">
        <v>184</v>
      </c>
      <c r="G77" s="141">
        <f t="shared" si="0"/>
        <v>28</v>
      </c>
      <c r="H77" t="s">
        <v>1130</v>
      </c>
      <c r="I77" s="63" t="s">
        <v>1040</v>
      </c>
      <c r="J77" s="141">
        <v>0</v>
      </c>
      <c r="K77" s="141">
        <v>0</v>
      </c>
    </row>
    <row r="78" spans="1:11">
      <c r="A78" s="2">
        <v>352</v>
      </c>
      <c r="B78" s="61" t="s">
        <v>222</v>
      </c>
      <c r="C78" s="8">
        <v>45292</v>
      </c>
      <c r="D78" s="8" t="s">
        <v>1028</v>
      </c>
      <c r="E78" s="8" t="s">
        <v>1028</v>
      </c>
      <c r="F78" s="141">
        <v>184</v>
      </c>
      <c r="G78" s="141">
        <f t="shared" si="0"/>
        <v>28</v>
      </c>
      <c r="H78" t="s">
        <v>1131</v>
      </c>
      <c r="I78" s="63" t="s">
        <v>1040</v>
      </c>
      <c r="J78" s="141">
        <v>0</v>
      </c>
      <c r="K78" s="141">
        <v>0</v>
      </c>
    </row>
    <row r="79" spans="1:11">
      <c r="A79" s="2">
        <v>352</v>
      </c>
      <c r="B79" s="61" t="s">
        <v>222</v>
      </c>
      <c r="C79" s="8">
        <v>45323</v>
      </c>
      <c r="D79" s="8" t="s">
        <v>1028</v>
      </c>
      <c r="E79" s="8" t="s">
        <v>1028</v>
      </c>
      <c r="F79" s="141">
        <v>186</v>
      </c>
      <c r="G79" s="141">
        <f t="shared" si="0"/>
        <v>28</v>
      </c>
      <c r="H79" t="s">
        <v>1129</v>
      </c>
      <c r="I79" s="63" t="s">
        <v>1041</v>
      </c>
      <c r="J79" s="141">
        <v>15</v>
      </c>
      <c r="K79" s="141">
        <v>502646</v>
      </c>
    </row>
    <row r="80" spans="1:11">
      <c r="A80" s="2">
        <v>352</v>
      </c>
      <c r="B80" s="61" t="s">
        <v>222</v>
      </c>
      <c r="C80" s="8">
        <v>45323</v>
      </c>
      <c r="D80" s="8" t="s">
        <v>1028</v>
      </c>
      <c r="E80" s="8" t="s">
        <v>1028</v>
      </c>
      <c r="F80" s="141">
        <v>186</v>
      </c>
      <c r="G80" s="141">
        <f t="shared" si="0"/>
        <v>28</v>
      </c>
      <c r="H80" t="s">
        <v>1130</v>
      </c>
      <c r="I80" s="63" t="s">
        <v>1041</v>
      </c>
      <c r="J80" s="141">
        <v>0</v>
      </c>
      <c r="K80" s="141">
        <v>0</v>
      </c>
    </row>
    <row r="81" spans="1:11">
      <c r="A81" s="2">
        <v>352</v>
      </c>
      <c r="B81" s="61" t="s">
        <v>222</v>
      </c>
      <c r="C81" s="8">
        <v>45323</v>
      </c>
      <c r="D81" s="8" t="s">
        <v>1028</v>
      </c>
      <c r="E81" s="8" t="s">
        <v>1028</v>
      </c>
      <c r="F81" s="141">
        <v>186</v>
      </c>
      <c r="G81" s="141">
        <f t="shared" si="0"/>
        <v>28</v>
      </c>
      <c r="H81" t="s">
        <v>1131</v>
      </c>
      <c r="I81" s="63" t="s">
        <v>1041</v>
      </c>
      <c r="J81" s="141">
        <v>0</v>
      </c>
      <c r="K81" s="141">
        <v>0</v>
      </c>
    </row>
    <row r="82" spans="1:11">
      <c r="A82" s="2">
        <v>352</v>
      </c>
      <c r="B82" s="61" t="s">
        <v>222</v>
      </c>
      <c r="C82" s="8">
        <v>45352</v>
      </c>
      <c r="D82" s="8" t="s">
        <v>1028</v>
      </c>
      <c r="E82" s="8" t="s">
        <v>1028</v>
      </c>
      <c r="F82" s="141">
        <v>185</v>
      </c>
      <c r="G82" s="141">
        <f>12+15</f>
        <v>27</v>
      </c>
      <c r="H82" t="s">
        <v>1129</v>
      </c>
      <c r="I82" s="63" t="s">
        <v>1042</v>
      </c>
      <c r="J82" s="141">
        <v>15</v>
      </c>
      <c r="K82" s="141">
        <v>516690</v>
      </c>
    </row>
    <row r="83" spans="1:11">
      <c r="A83" s="2">
        <v>352</v>
      </c>
      <c r="B83" s="61" t="s">
        <v>222</v>
      </c>
      <c r="C83" s="8">
        <v>45352</v>
      </c>
      <c r="D83" s="8" t="s">
        <v>1028</v>
      </c>
      <c r="E83" s="8" t="s">
        <v>1028</v>
      </c>
      <c r="F83" s="141">
        <v>185</v>
      </c>
      <c r="G83" s="141">
        <f>12+15</f>
        <v>27</v>
      </c>
      <c r="H83" t="s">
        <v>1130</v>
      </c>
      <c r="I83" s="63" t="s">
        <v>1042</v>
      </c>
      <c r="J83" s="141">
        <v>0</v>
      </c>
      <c r="K83" s="141">
        <v>0</v>
      </c>
    </row>
    <row r="84" spans="1:11">
      <c r="A84" s="2">
        <v>352</v>
      </c>
      <c r="B84" s="61" t="s">
        <v>222</v>
      </c>
      <c r="C84" s="8">
        <v>45352</v>
      </c>
      <c r="D84" s="8" t="s">
        <v>1028</v>
      </c>
      <c r="E84" s="8" t="s">
        <v>1028</v>
      </c>
      <c r="F84" s="141">
        <v>185</v>
      </c>
      <c r="G84" s="141">
        <f>12+15</f>
        <v>27</v>
      </c>
      <c r="H84" t="s">
        <v>1131</v>
      </c>
      <c r="I84" s="63" t="s">
        <v>1042</v>
      </c>
      <c r="J84" s="141">
        <v>0</v>
      </c>
      <c r="K84" s="141">
        <v>0</v>
      </c>
    </row>
    <row r="85" spans="1:11">
      <c r="A85" s="2">
        <v>352</v>
      </c>
      <c r="B85" s="61" t="s">
        <v>222</v>
      </c>
      <c r="C85" s="8">
        <v>45383</v>
      </c>
      <c r="D85" s="8" t="s">
        <v>1028</v>
      </c>
      <c r="E85" s="8" t="s">
        <v>1028</v>
      </c>
      <c r="F85" s="141">
        <v>185</v>
      </c>
      <c r="G85" s="141">
        <f t="shared" ref="G85:G90" si="1">13+15</f>
        <v>28</v>
      </c>
      <c r="H85" t="s">
        <v>1129</v>
      </c>
      <c r="I85" s="63" t="s">
        <v>1043</v>
      </c>
      <c r="J85" s="141">
        <v>15</v>
      </c>
      <c r="K85" s="141">
        <v>469298</v>
      </c>
    </row>
    <row r="86" spans="1:11">
      <c r="A86" s="2">
        <v>352</v>
      </c>
      <c r="B86" s="61" t="s">
        <v>222</v>
      </c>
      <c r="C86" s="8">
        <v>45383</v>
      </c>
      <c r="D86" s="8" t="s">
        <v>1028</v>
      </c>
      <c r="E86" s="8" t="s">
        <v>1028</v>
      </c>
      <c r="F86" s="141">
        <v>185</v>
      </c>
      <c r="G86" s="141">
        <f t="shared" si="1"/>
        <v>28</v>
      </c>
      <c r="H86" t="s">
        <v>1130</v>
      </c>
      <c r="I86" s="63" t="s">
        <v>1043</v>
      </c>
      <c r="J86" s="141">
        <v>0</v>
      </c>
      <c r="K86" s="141">
        <v>0</v>
      </c>
    </row>
    <row r="87" spans="1:11">
      <c r="A87" s="2">
        <v>352</v>
      </c>
      <c r="B87" s="61" t="s">
        <v>222</v>
      </c>
      <c r="C87" s="8">
        <v>45383</v>
      </c>
      <c r="D87" s="8" t="s">
        <v>1028</v>
      </c>
      <c r="E87" s="8" t="s">
        <v>1028</v>
      </c>
      <c r="F87" s="141">
        <v>185</v>
      </c>
      <c r="G87" s="141">
        <f t="shared" si="1"/>
        <v>28</v>
      </c>
      <c r="H87" t="s">
        <v>1131</v>
      </c>
      <c r="I87" s="63" t="s">
        <v>1043</v>
      </c>
      <c r="J87" s="141">
        <v>0</v>
      </c>
      <c r="K87" s="141">
        <v>0</v>
      </c>
    </row>
    <row r="88" spans="1:11">
      <c r="A88" s="2">
        <v>352</v>
      </c>
      <c r="B88" s="61" t="s">
        <v>222</v>
      </c>
      <c r="C88" s="8">
        <v>45413</v>
      </c>
      <c r="D88" s="8" t="s">
        <v>1028</v>
      </c>
      <c r="E88" s="8" t="s">
        <v>1028</v>
      </c>
      <c r="F88" s="141">
        <v>186</v>
      </c>
      <c r="G88" s="141">
        <f t="shared" si="1"/>
        <v>28</v>
      </c>
      <c r="H88" t="s">
        <v>1132</v>
      </c>
      <c r="I88" s="63" t="s">
        <v>1044</v>
      </c>
      <c r="J88" s="141">
        <v>17</v>
      </c>
      <c r="K88" s="141">
        <v>443562</v>
      </c>
    </row>
    <row r="89" spans="1:11">
      <c r="A89" s="2">
        <v>352</v>
      </c>
      <c r="B89" s="61" t="s">
        <v>222</v>
      </c>
      <c r="C89" s="8">
        <v>45413</v>
      </c>
      <c r="D89" s="8" t="s">
        <v>1028</v>
      </c>
      <c r="E89" s="8" t="s">
        <v>1028</v>
      </c>
      <c r="F89" s="141">
        <v>186</v>
      </c>
      <c r="G89" s="141">
        <f t="shared" si="1"/>
        <v>28</v>
      </c>
      <c r="H89" t="s">
        <v>1133</v>
      </c>
      <c r="I89" s="63" t="s">
        <v>1044</v>
      </c>
      <c r="J89" s="141">
        <v>0</v>
      </c>
      <c r="K89" s="141">
        <v>0</v>
      </c>
    </row>
    <row r="90" spans="1:11">
      <c r="A90" s="2">
        <v>352</v>
      </c>
      <c r="B90" s="61" t="s">
        <v>222</v>
      </c>
      <c r="C90" s="8">
        <v>45413</v>
      </c>
      <c r="D90" s="8" t="s">
        <v>1028</v>
      </c>
      <c r="E90" s="8" t="s">
        <v>1028</v>
      </c>
      <c r="F90" s="141">
        <v>186</v>
      </c>
      <c r="G90" s="141">
        <f t="shared" si="1"/>
        <v>28</v>
      </c>
      <c r="H90" t="s">
        <v>1134</v>
      </c>
      <c r="I90" s="63" t="s">
        <v>1044</v>
      </c>
      <c r="J90" s="141">
        <v>0</v>
      </c>
      <c r="K90" s="141">
        <v>0</v>
      </c>
    </row>
    <row r="91" spans="1:11">
      <c r="A91" s="2">
        <v>352</v>
      </c>
      <c r="B91" s="61" t="s">
        <v>222</v>
      </c>
      <c r="C91" s="8">
        <v>45444</v>
      </c>
      <c r="D91" s="8" t="s">
        <v>1028</v>
      </c>
      <c r="E91" s="8" t="s">
        <v>1028</v>
      </c>
      <c r="F91" s="141">
        <v>192</v>
      </c>
      <c r="G91" s="141">
        <f t="shared" ref="G91:G96" si="2">53+13</f>
        <v>66</v>
      </c>
      <c r="H91" t="s">
        <v>1132</v>
      </c>
      <c r="I91" s="63" t="s">
        <v>1045</v>
      </c>
      <c r="J91" s="141">
        <v>10</v>
      </c>
      <c r="K91" s="141">
        <v>548420</v>
      </c>
    </row>
    <row r="92" spans="1:11">
      <c r="A92" s="2">
        <v>352</v>
      </c>
      <c r="B92" s="61" t="s">
        <v>222</v>
      </c>
      <c r="C92" s="8">
        <v>45444</v>
      </c>
      <c r="D92" s="8" t="s">
        <v>1028</v>
      </c>
      <c r="E92" s="8" t="s">
        <v>1028</v>
      </c>
      <c r="F92" s="141">
        <v>192</v>
      </c>
      <c r="G92" s="141">
        <f t="shared" si="2"/>
        <v>66</v>
      </c>
      <c r="H92" t="s">
        <v>1133</v>
      </c>
      <c r="I92" s="63" t="s">
        <v>1045</v>
      </c>
      <c r="J92" s="141">
        <v>0</v>
      </c>
      <c r="K92" s="141">
        <v>0</v>
      </c>
    </row>
    <row r="93" spans="1:11">
      <c r="A93" s="2">
        <v>352</v>
      </c>
      <c r="B93" s="61" t="s">
        <v>222</v>
      </c>
      <c r="C93" s="8">
        <v>45444</v>
      </c>
      <c r="D93" s="8" t="s">
        <v>1028</v>
      </c>
      <c r="E93" s="8" t="s">
        <v>1028</v>
      </c>
      <c r="F93" s="141">
        <v>192</v>
      </c>
      <c r="G93" s="141">
        <f t="shared" si="2"/>
        <v>66</v>
      </c>
      <c r="H93" t="s">
        <v>1134</v>
      </c>
      <c r="I93" s="63" t="s">
        <v>1045</v>
      </c>
      <c r="J93" s="141">
        <v>0</v>
      </c>
      <c r="K93" s="141">
        <v>0</v>
      </c>
    </row>
    <row r="94" spans="1:11">
      <c r="A94" s="2">
        <v>352</v>
      </c>
      <c r="B94" s="61" t="s">
        <v>222</v>
      </c>
      <c r="C94" s="8">
        <v>45474</v>
      </c>
      <c r="D94" s="8" t="s">
        <v>1028</v>
      </c>
      <c r="E94" s="8" t="s">
        <v>1028</v>
      </c>
      <c r="F94" s="141">
        <v>192</v>
      </c>
      <c r="G94" s="141">
        <f t="shared" si="2"/>
        <v>66</v>
      </c>
      <c r="H94" t="s">
        <v>1132</v>
      </c>
      <c r="I94" s="63" t="s">
        <v>1046</v>
      </c>
      <c r="J94" s="141">
        <v>16</v>
      </c>
      <c r="K94" s="141">
        <v>700918</v>
      </c>
    </row>
    <row r="95" spans="1:11">
      <c r="A95" s="2">
        <v>352</v>
      </c>
      <c r="B95" s="61" t="s">
        <v>222</v>
      </c>
      <c r="C95" s="8">
        <v>45474</v>
      </c>
      <c r="D95" s="8" t="s">
        <v>1028</v>
      </c>
      <c r="E95" s="8" t="s">
        <v>1028</v>
      </c>
      <c r="F95" s="141">
        <v>192</v>
      </c>
      <c r="G95" s="141">
        <f t="shared" si="2"/>
        <v>66</v>
      </c>
      <c r="H95" t="s">
        <v>1133</v>
      </c>
      <c r="I95" s="63" t="s">
        <v>1046</v>
      </c>
      <c r="J95" s="141">
        <v>0</v>
      </c>
      <c r="K95" s="141">
        <v>0</v>
      </c>
    </row>
    <row r="96" spans="1:11">
      <c r="A96" s="2">
        <v>352</v>
      </c>
      <c r="B96" s="61" t="s">
        <v>222</v>
      </c>
      <c r="C96" s="8">
        <v>45474</v>
      </c>
      <c r="D96" s="8" t="s">
        <v>1028</v>
      </c>
      <c r="E96" s="8" t="s">
        <v>1028</v>
      </c>
      <c r="F96" s="141">
        <v>192</v>
      </c>
      <c r="G96" s="141">
        <f t="shared" si="2"/>
        <v>66</v>
      </c>
      <c r="H96" t="s">
        <v>1134</v>
      </c>
      <c r="I96" s="63" t="s">
        <v>1046</v>
      </c>
      <c r="J96" s="141">
        <v>0</v>
      </c>
      <c r="K96" s="141">
        <v>0</v>
      </c>
    </row>
    <row r="97" spans="1:11">
      <c r="A97" s="2">
        <v>352</v>
      </c>
      <c r="B97" s="61" t="s">
        <v>222</v>
      </c>
      <c r="C97" s="8">
        <v>45505</v>
      </c>
      <c r="D97" s="8" t="s">
        <v>1028</v>
      </c>
      <c r="E97" s="8" t="s">
        <v>1028</v>
      </c>
      <c r="F97" s="141">
        <v>192</v>
      </c>
      <c r="G97" s="141">
        <f>53+15</f>
        <v>68</v>
      </c>
      <c r="H97" t="s">
        <v>1135</v>
      </c>
      <c r="I97" s="63" t="s">
        <v>1047</v>
      </c>
      <c r="J97" s="141">
        <v>30</v>
      </c>
      <c r="K97" s="141">
        <v>791170</v>
      </c>
    </row>
    <row r="98" spans="1:11">
      <c r="A98" s="2">
        <v>352</v>
      </c>
      <c r="B98" s="61" t="s">
        <v>222</v>
      </c>
      <c r="C98" s="8">
        <v>45505</v>
      </c>
      <c r="D98" s="8" t="s">
        <v>1028</v>
      </c>
      <c r="E98" s="8" t="s">
        <v>1028</v>
      </c>
      <c r="F98" s="141">
        <v>192</v>
      </c>
      <c r="G98" s="141">
        <f>53+15</f>
        <v>68</v>
      </c>
      <c r="H98" t="s">
        <v>1136</v>
      </c>
      <c r="I98" s="63" t="s">
        <v>1047</v>
      </c>
      <c r="J98" s="141">
        <v>0</v>
      </c>
      <c r="K98" s="141">
        <v>0</v>
      </c>
    </row>
    <row r="99" spans="1:11">
      <c r="A99" s="2">
        <v>352</v>
      </c>
      <c r="B99" s="61" t="s">
        <v>222</v>
      </c>
      <c r="C99" s="8">
        <v>45505</v>
      </c>
      <c r="D99" s="8" t="s">
        <v>1028</v>
      </c>
      <c r="E99" s="8" t="s">
        <v>1028</v>
      </c>
      <c r="F99" s="141">
        <v>192</v>
      </c>
      <c r="G99" s="141">
        <f>53+15</f>
        <v>68</v>
      </c>
      <c r="H99" t="s">
        <v>1137</v>
      </c>
      <c r="I99" s="63" t="s">
        <v>1047</v>
      </c>
      <c r="J99" s="141">
        <v>0</v>
      </c>
      <c r="K99" s="141">
        <v>0</v>
      </c>
    </row>
    <row r="100" spans="1:11">
      <c r="A100" s="2">
        <v>352</v>
      </c>
      <c r="B100" s="61" t="s">
        <v>222</v>
      </c>
      <c r="C100" s="8">
        <v>45536</v>
      </c>
      <c r="D100" s="8" t="s">
        <v>1028</v>
      </c>
      <c r="E100" s="8" t="s">
        <v>1028</v>
      </c>
      <c r="F100" s="141">
        <v>192</v>
      </c>
      <c r="G100" s="141">
        <f>53+14</f>
        <v>67</v>
      </c>
      <c r="H100" t="s">
        <v>1135</v>
      </c>
      <c r="I100" s="63" t="s">
        <v>1048</v>
      </c>
      <c r="J100" s="141">
        <v>42</v>
      </c>
      <c r="K100" s="141">
        <v>549510</v>
      </c>
    </row>
    <row r="101" spans="1:11">
      <c r="A101" s="2">
        <v>352</v>
      </c>
      <c r="B101" s="61" t="s">
        <v>222</v>
      </c>
      <c r="C101" s="8">
        <v>45536</v>
      </c>
      <c r="D101" s="8" t="s">
        <v>1028</v>
      </c>
      <c r="E101" s="8" t="s">
        <v>1028</v>
      </c>
      <c r="F101" s="141">
        <v>192</v>
      </c>
      <c r="G101" s="141">
        <f>53+14</f>
        <v>67</v>
      </c>
      <c r="H101" t="s">
        <v>1136</v>
      </c>
      <c r="I101" s="63" t="s">
        <v>1048</v>
      </c>
      <c r="J101" s="141">
        <v>0</v>
      </c>
      <c r="K101" s="141">
        <v>0</v>
      </c>
    </row>
    <row r="102" spans="1:11">
      <c r="A102" s="2">
        <v>352</v>
      </c>
      <c r="B102" s="61" t="s">
        <v>222</v>
      </c>
      <c r="C102" s="8">
        <v>45536</v>
      </c>
      <c r="D102" s="8" t="s">
        <v>1028</v>
      </c>
      <c r="E102" s="8" t="s">
        <v>1028</v>
      </c>
      <c r="F102" s="141">
        <v>192</v>
      </c>
      <c r="G102" s="141">
        <f>53+14</f>
        <v>67</v>
      </c>
      <c r="H102" t="s">
        <v>1137</v>
      </c>
      <c r="I102" s="63" t="s">
        <v>1048</v>
      </c>
      <c r="J102" s="141">
        <v>0</v>
      </c>
      <c r="K102" s="141">
        <v>0</v>
      </c>
    </row>
    <row r="103" spans="1:11">
      <c r="A103" s="2">
        <v>352</v>
      </c>
      <c r="B103" s="61" t="s">
        <v>222</v>
      </c>
      <c r="C103" s="8">
        <v>45566</v>
      </c>
      <c r="D103" s="8" t="s">
        <v>1028</v>
      </c>
      <c r="E103" s="8" t="s">
        <v>1028</v>
      </c>
      <c r="F103" s="141">
        <v>192</v>
      </c>
      <c r="G103" s="141">
        <f>53+34</f>
        <v>87</v>
      </c>
      <c r="H103" t="s">
        <v>1135</v>
      </c>
      <c r="I103" s="63" t="s">
        <v>1049</v>
      </c>
      <c r="J103" s="141">
        <v>22</v>
      </c>
      <c r="K103" s="141">
        <v>397476</v>
      </c>
    </row>
    <row r="104" spans="1:11">
      <c r="A104" s="2">
        <v>352</v>
      </c>
      <c r="B104" s="61" t="s">
        <v>222</v>
      </c>
      <c r="C104" s="8">
        <v>45566</v>
      </c>
      <c r="D104" s="8" t="s">
        <v>1028</v>
      </c>
      <c r="E104" s="8" t="s">
        <v>1028</v>
      </c>
      <c r="F104" s="141">
        <v>192</v>
      </c>
      <c r="G104" s="141">
        <f>53+34</f>
        <v>87</v>
      </c>
      <c r="H104" t="s">
        <v>1136</v>
      </c>
      <c r="I104" s="63" t="s">
        <v>1049</v>
      </c>
      <c r="J104" s="141">
        <v>0</v>
      </c>
      <c r="K104" s="141">
        <v>0</v>
      </c>
    </row>
    <row r="105" spans="1:11">
      <c r="A105" s="2">
        <v>352</v>
      </c>
      <c r="B105" s="61" t="s">
        <v>222</v>
      </c>
      <c r="C105" s="8">
        <v>45566</v>
      </c>
      <c r="D105" s="8" t="s">
        <v>1028</v>
      </c>
      <c r="E105" s="8" t="s">
        <v>1028</v>
      </c>
      <c r="F105" s="141">
        <v>192</v>
      </c>
      <c r="G105" s="141">
        <f>53+34</f>
        <v>87</v>
      </c>
      <c r="H105" t="s">
        <v>1137</v>
      </c>
      <c r="I105" s="63" t="s">
        <v>1049</v>
      </c>
      <c r="J105" s="141">
        <v>0</v>
      </c>
      <c r="K105" s="141">
        <v>0</v>
      </c>
    </row>
    <row r="106" spans="1:11">
      <c r="A106" s="2">
        <v>352</v>
      </c>
      <c r="B106" s="61" t="s">
        <v>222</v>
      </c>
      <c r="C106" s="8">
        <v>45597</v>
      </c>
      <c r="D106" s="8" t="s">
        <v>1028</v>
      </c>
      <c r="E106" s="8" t="s">
        <v>1028</v>
      </c>
      <c r="F106" s="141">
        <v>192</v>
      </c>
      <c r="G106" s="141">
        <f>53+33</f>
        <v>86</v>
      </c>
      <c r="H106" t="s">
        <v>1138</v>
      </c>
      <c r="I106" s="63" t="s">
        <v>1050</v>
      </c>
      <c r="J106" s="141">
        <v>10</v>
      </c>
      <c r="K106" s="141">
        <v>270460</v>
      </c>
    </row>
    <row r="107" spans="1:11">
      <c r="A107" s="2">
        <v>352</v>
      </c>
      <c r="B107" s="61" t="s">
        <v>222</v>
      </c>
      <c r="C107" s="8">
        <v>45597</v>
      </c>
      <c r="D107" s="8" t="s">
        <v>1028</v>
      </c>
      <c r="E107" s="8" t="s">
        <v>1028</v>
      </c>
      <c r="F107" s="141">
        <v>192</v>
      </c>
      <c r="G107" s="141">
        <f>53+33</f>
        <v>86</v>
      </c>
      <c r="H107" t="s">
        <v>1139</v>
      </c>
      <c r="I107" s="63" t="s">
        <v>1050</v>
      </c>
      <c r="J107" s="141">
        <v>0</v>
      </c>
      <c r="K107" s="141">
        <v>0</v>
      </c>
    </row>
    <row r="108" spans="1:11">
      <c r="A108" s="2">
        <v>352</v>
      </c>
      <c r="B108" s="61" t="s">
        <v>222</v>
      </c>
      <c r="C108" s="8">
        <v>45597</v>
      </c>
      <c r="D108" s="8" t="s">
        <v>1028</v>
      </c>
      <c r="E108" s="8" t="s">
        <v>1028</v>
      </c>
      <c r="F108" s="141">
        <v>192</v>
      </c>
      <c r="G108" s="141">
        <f>53+33</f>
        <v>86</v>
      </c>
      <c r="H108" t="s">
        <v>1140</v>
      </c>
      <c r="I108" s="63" t="s">
        <v>1050</v>
      </c>
      <c r="J108" s="141">
        <v>0</v>
      </c>
      <c r="K108" s="141">
        <v>0</v>
      </c>
    </row>
    <row r="109" spans="1:11">
      <c r="A109" s="2">
        <v>352</v>
      </c>
      <c r="B109" s="61" t="s">
        <v>222</v>
      </c>
      <c r="C109" s="8">
        <v>45627</v>
      </c>
      <c r="D109" s="8" t="s">
        <v>1028</v>
      </c>
      <c r="E109" s="8" t="s">
        <v>1028</v>
      </c>
      <c r="F109" s="141">
        <v>192</v>
      </c>
      <c r="G109" s="141">
        <f>53+35</f>
        <v>88</v>
      </c>
      <c r="H109" t="s">
        <v>1138</v>
      </c>
      <c r="I109" s="63" t="s">
        <v>1051</v>
      </c>
      <c r="J109" s="141">
        <v>68</v>
      </c>
      <c r="K109" s="141">
        <v>331536</v>
      </c>
    </row>
    <row r="110" spans="1:11">
      <c r="A110" s="2">
        <v>352</v>
      </c>
      <c r="B110" s="61" t="s">
        <v>222</v>
      </c>
      <c r="C110" s="8">
        <v>45627</v>
      </c>
      <c r="D110" s="8" t="s">
        <v>1028</v>
      </c>
      <c r="E110" s="8" t="s">
        <v>1028</v>
      </c>
      <c r="F110" s="141">
        <v>192</v>
      </c>
      <c r="G110" s="141">
        <f>53+35</f>
        <v>88</v>
      </c>
      <c r="H110" t="s">
        <v>1139</v>
      </c>
      <c r="I110" s="63" t="s">
        <v>1051</v>
      </c>
      <c r="J110" s="141">
        <v>0</v>
      </c>
      <c r="K110" s="141">
        <v>0</v>
      </c>
    </row>
    <row r="111" spans="1:11">
      <c r="A111" s="2">
        <v>352</v>
      </c>
      <c r="B111" s="61" t="s">
        <v>222</v>
      </c>
      <c r="C111" s="8">
        <v>45627</v>
      </c>
      <c r="D111" s="8" t="s">
        <v>1028</v>
      </c>
      <c r="E111" s="8" t="s">
        <v>1028</v>
      </c>
      <c r="F111" s="141">
        <v>192</v>
      </c>
      <c r="G111" s="141">
        <f>53+35</f>
        <v>88</v>
      </c>
      <c r="H111" t="s">
        <v>1140</v>
      </c>
      <c r="I111" s="63" t="s">
        <v>1051</v>
      </c>
      <c r="J111" s="141">
        <v>0</v>
      </c>
      <c r="K111" s="141">
        <v>0</v>
      </c>
    </row>
    <row r="112" spans="1:11">
      <c r="A112" s="2"/>
      <c r="B112" s="2"/>
      <c r="C112" s="8"/>
      <c r="D112" s="8"/>
      <c r="I112" s="10"/>
    </row>
    <row r="113" spans="1:9">
      <c r="A113" s="2"/>
      <c r="B113" s="2"/>
      <c r="C113" s="8"/>
      <c r="D113" s="8"/>
      <c r="I113" s="10"/>
    </row>
    <row r="114" spans="1:9">
      <c r="A114" s="2"/>
      <c r="B114" s="2"/>
      <c r="C114" s="8"/>
      <c r="D114" s="8"/>
      <c r="I114" s="10"/>
    </row>
    <row r="115" spans="1:9">
      <c r="A115" s="2"/>
      <c r="B115" s="2"/>
      <c r="C115" s="8"/>
      <c r="D115" s="8"/>
      <c r="I115" s="10"/>
    </row>
    <row r="116" spans="1:9">
      <c r="A116" s="2"/>
      <c r="B116" s="2"/>
      <c r="C116" s="8"/>
      <c r="D116" s="8"/>
      <c r="I116" s="10"/>
    </row>
    <row r="117" spans="1:9">
      <c r="A117" s="2"/>
      <c r="B117" s="2"/>
      <c r="C117" s="8"/>
      <c r="D117" s="8"/>
      <c r="I117" s="10"/>
    </row>
    <row r="118" spans="1:9">
      <c r="A118" s="2"/>
      <c r="B118" s="2"/>
      <c r="C118" s="8"/>
      <c r="D118" s="8"/>
      <c r="I118" s="10"/>
    </row>
    <row r="119" spans="1:9">
      <c r="A119" s="2"/>
      <c r="B119" s="2"/>
      <c r="C119" s="8"/>
      <c r="D119" s="8"/>
      <c r="I119" s="10"/>
    </row>
    <row r="120" spans="1:9">
      <c r="A120" s="2"/>
      <c r="B120" s="2"/>
      <c r="C120" s="8"/>
      <c r="D120" s="8"/>
      <c r="I120" s="10"/>
    </row>
    <row r="121" spans="1:9">
      <c r="A121" s="2"/>
      <c r="B121" s="2"/>
      <c r="C121" s="8"/>
      <c r="D121" s="8"/>
      <c r="I121" s="10"/>
    </row>
    <row r="122" spans="1:9">
      <c r="A122" s="2"/>
      <c r="B122" s="2"/>
      <c r="C122" s="8"/>
      <c r="D122" s="8"/>
      <c r="I122" s="63"/>
    </row>
    <row r="123" spans="1:9">
      <c r="A123" s="2"/>
      <c r="B123" s="2"/>
      <c r="C123" s="8"/>
      <c r="D123" s="8"/>
      <c r="I123" s="63"/>
    </row>
    <row r="124" spans="1:9">
      <c r="A124" s="2"/>
      <c r="B124" s="2"/>
      <c r="C124" s="8"/>
      <c r="D124" s="8"/>
      <c r="I124" s="63"/>
    </row>
    <row r="125" spans="1:9">
      <c r="A125" s="2"/>
      <c r="B125" s="2"/>
      <c r="C125" s="8"/>
      <c r="D125" s="8"/>
      <c r="I125" s="63"/>
    </row>
    <row r="126" spans="1:9">
      <c r="A126" s="2"/>
      <c r="B126" s="2"/>
      <c r="C126" s="8"/>
      <c r="D126" s="8"/>
      <c r="I126" s="63"/>
    </row>
    <row r="127" spans="1:9">
      <c r="A127" s="2"/>
      <c r="B127" s="2"/>
      <c r="C127" s="8"/>
      <c r="D127" s="8"/>
      <c r="I127" s="63"/>
    </row>
    <row r="128" spans="1:9">
      <c r="A128" s="2"/>
      <c r="B128" s="2"/>
      <c r="C128" s="8"/>
      <c r="D128" s="8"/>
      <c r="I128" s="63"/>
    </row>
    <row r="129" spans="1:9">
      <c r="A129" s="2"/>
      <c r="B129" s="2"/>
      <c r="C129" s="8"/>
      <c r="D129" s="8"/>
      <c r="I129" s="63"/>
    </row>
    <row r="130" spans="1:9">
      <c r="A130" s="2"/>
      <c r="B130" s="2"/>
      <c r="C130" s="8"/>
      <c r="D130" s="8"/>
      <c r="I130" s="63"/>
    </row>
    <row r="131" spans="1:9">
      <c r="A131" s="2"/>
      <c r="B131" s="2"/>
      <c r="C131" s="8"/>
      <c r="D131" s="8"/>
      <c r="I131" s="63"/>
    </row>
    <row r="132" spans="1:9">
      <c r="A132" s="2"/>
      <c r="B132" s="2"/>
      <c r="C132" s="8"/>
      <c r="D132" s="8"/>
      <c r="I132" s="63"/>
    </row>
    <row r="133" spans="1:9">
      <c r="A133" s="2"/>
      <c r="B133" s="2"/>
      <c r="C133" s="8"/>
      <c r="D133" s="8"/>
      <c r="I133" s="63"/>
    </row>
    <row r="134" spans="1:9">
      <c r="A134" s="2"/>
      <c r="B134" s="2"/>
      <c r="C134" s="8"/>
      <c r="D134" s="8"/>
      <c r="I134" s="63"/>
    </row>
    <row r="135" spans="1:9">
      <c r="A135" s="2"/>
      <c r="B135" s="2"/>
      <c r="C135" s="8"/>
      <c r="D135" s="8"/>
      <c r="I135" s="63"/>
    </row>
    <row r="136" spans="1:9">
      <c r="A136" s="2"/>
      <c r="B136" s="2"/>
      <c r="C136" s="8"/>
      <c r="D136" s="8"/>
      <c r="I136" s="63"/>
    </row>
    <row r="137" spans="1:9">
      <c r="A137" s="2"/>
      <c r="B137" s="2"/>
      <c r="C137" s="8"/>
      <c r="D137" s="8"/>
      <c r="I137" s="63"/>
    </row>
    <row r="138" spans="1:9">
      <c r="A138" s="2"/>
      <c r="B138" s="2"/>
      <c r="C138" s="8"/>
      <c r="D138" s="8"/>
      <c r="I138" s="63"/>
    </row>
    <row r="139" spans="1:9">
      <c r="A139" s="2"/>
      <c r="B139" s="2"/>
      <c r="C139" s="8"/>
      <c r="D139" s="8"/>
      <c r="I139" s="63"/>
    </row>
    <row r="140" spans="1:9">
      <c r="A140" s="2"/>
      <c r="B140" s="2"/>
      <c r="C140" s="8"/>
      <c r="D140" s="8"/>
      <c r="I140" s="63"/>
    </row>
    <row r="141" spans="1:9">
      <c r="A141" s="2"/>
      <c r="B141" s="2"/>
      <c r="C141" s="8"/>
      <c r="D141" s="8"/>
      <c r="I141" s="63"/>
    </row>
    <row r="142" spans="1:9">
      <c r="A142" s="2"/>
      <c r="B142" s="2"/>
      <c r="C142" s="8"/>
      <c r="D142" s="8"/>
      <c r="I142" s="63"/>
    </row>
    <row r="143" spans="1:9">
      <c r="A143" s="2"/>
      <c r="B143" s="2"/>
      <c r="C143" s="8"/>
      <c r="D143" s="8"/>
      <c r="I143" s="63"/>
    </row>
    <row r="144" spans="1:9">
      <c r="A144" s="2"/>
      <c r="B144" s="2"/>
      <c r="C144" s="8"/>
      <c r="D144" s="8"/>
      <c r="I144" s="63"/>
    </row>
    <row r="145" spans="1:9">
      <c r="A145" s="2"/>
      <c r="B145" s="2"/>
      <c r="C145" s="8"/>
      <c r="D145" s="8"/>
      <c r="I145" s="63"/>
    </row>
    <row r="146" spans="1:9">
      <c r="A146" s="2"/>
      <c r="B146" s="2"/>
      <c r="C146" s="8"/>
      <c r="D146" s="8"/>
      <c r="I146" s="10"/>
    </row>
    <row r="147" spans="1:9">
      <c r="A147" s="2"/>
      <c r="B147" s="2"/>
      <c r="C147" s="8"/>
      <c r="D147" s="8"/>
      <c r="I147" s="10"/>
    </row>
    <row r="148" spans="1:9">
      <c r="A148" s="2"/>
      <c r="B148" s="2"/>
      <c r="C148" s="8"/>
      <c r="D148" s="8"/>
      <c r="I148" s="10"/>
    </row>
    <row r="149" spans="1:9">
      <c r="A149" s="2"/>
      <c r="B149" s="2"/>
      <c r="C149" s="8"/>
      <c r="D149" s="8"/>
      <c r="I149" s="10"/>
    </row>
    <row r="150" spans="1:9">
      <c r="A150" s="2"/>
      <c r="B150" s="2"/>
      <c r="C150" s="8"/>
      <c r="D150" s="8"/>
      <c r="I150" s="10"/>
    </row>
    <row r="151" spans="1:9">
      <c r="A151" s="2"/>
      <c r="B151" s="2"/>
      <c r="C151" s="8"/>
      <c r="D151" s="8"/>
      <c r="I151" s="10"/>
    </row>
    <row r="152" spans="1:9">
      <c r="A152" s="2"/>
      <c r="B152" s="2"/>
      <c r="C152" s="8"/>
      <c r="D152" s="8"/>
      <c r="I152" s="10"/>
    </row>
    <row r="153" spans="1:9">
      <c r="A153" s="2"/>
      <c r="B153" s="2"/>
      <c r="C153" s="8"/>
      <c r="D153" s="8"/>
      <c r="I153" s="10"/>
    </row>
    <row r="154" spans="1:9">
      <c r="A154" s="2"/>
      <c r="B154" s="2"/>
      <c r="C154" s="8"/>
      <c r="D154" s="8"/>
      <c r="I154" s="10"/>
    </row>
    <row r="155" spans="1:9">
      <c r="A155" s="2"/>
      <c r="B155" s="2"/>
      <c r="C155" s="8"/>
      <c r="D155" s="8"/>
      <c r="I155" s="10"/>
    </row>
    <row r="156" spans="1:9">
      <c r="A156" s="2"/>
      <c r="B156" s="2"/>
      <c r="C156" s="8"/>
      <c r="D156" s="8"/>
      <c r="I156" s="10"/>
    </row>
    <row r="157" spans="1:9">
      <c r="A157" s="2"/>
      <c r="B157" s="2"/>
      <c r="C157" s="8"/>
      <c r="D157" s="8"/>
      <c r="I157" s="10"/>
    </row>
    <row r="158" spans="1:9">
      <c r="A158" s="2"/>
      <c r="B158" s="2"/>
      <c r="C158" s="8"/>
      <c r="D158" s="8"/>
      <c r="I158" s="63"/>
    </row>
    <row r="159" spans="1:9">
      <c r="A159" s="2"/>
      <c r="B159" s="2"/>
      <c r="C159" s="8"/>
      <c r="D159" s="8"/>
      <c r="I159" s="63"/>
    </row>
    <row r="160" spans="1:9">
      <c r="A160" s="2"/>
      <c r="B160" s="2"/>
      <c r="C160" s="8"/>
      <c r="D160" s="8"/>
      <c r="I160" s="63"/>
    </row>
    <row r="161" spans="1:9">
      <c r="A161" s="2"/>
      <c r="B161" s="2"/>
      <c r="C161" s="8"/>
      <c r="D161" s="8"/>
      <c r="I161" s="63"/>
    </row>
    <row r="162" spans="1:9">
      <c r="A162" s="2"/>
      <c r="B162" s="2"/>
      <c r="C162" s="8"/>
      <c r="D162" s="8"/>
      <c r="I162" s="63"/>
    </row>
    <row r="163" spans="1:9">
      <c r="A163" s="2"/>
      <c r="B163" s="2"/>
      <c r="C163" s="8"/>
      <c r="D163" s="8"/>
      <c r="I163" s="63"/>
    </row>
    <row r="164" spans="1:9">
      <c r="A164" s="2"/>
      <c r="B164" s="2"/>
      <c r="C164" s="8"/>
      <c r="D164" s="8"/>
      <c r="I164" s="63"/>
    </row>
    <row r="165" spans="1:9">
      <c r="A165" s="2"/>
      <c r="B165" s="2"/>
      <c r="C165" s="8"/>
      <c r="D165" s="8"/>
      <c r="I165" s="63"/>
    </row>
    <row r="166" spans="1:9">
      <c r="A166" s="2"/>
      <c r="B166" s="2"/>
      <c r="C166" s="8"/>
      <c r="D166" s="8"/>
      <c r="I166" s="63"/>
    </row>
    <row r="167" spans="1:9">
      <c r="A167" s="2"/>
      <c r="B167" s="2"/>
      <c r="C167" s="8"/>
      <c r="D167" s="8"/>
      <c r="I167" s="63"/>
    </row>
    <row r="168" spans="1:9">
      <c r="A168" s="2"/>
      <c r="B168" s="2"/>
      <c r="C168" s="8"/>
      <c r="D168" s="8"/>
      <c r="I168" s="63"/>
    </row>
    <row r="169" spans="1:9">
      <c r="A169" s="2"/>
      <c r="B169" s="2"/>
      <c r="C169" s="8"/>
      <c r="D169" s="8"/>
      <c r="I169" s="63"/>
    </row>
    <row r="170" spans="1:9">
      <c r="A170" s="2"/>
      <c r="B170" s="2"/>
      <c r="C170" s="8"/>
      <c r="D170" s="8"/>
      <c r="I170" s="63"/>
    </row>
    <row r="171" spans="1:9">
      <c r="A171" s="2"/>
      <c r="B171" s="2"/>
      <c r="C171" s="8"/>
      <c r="D171" s="8"/>
      <c r="I171" s="63"/>
    </row>
    <row r="172" spans="1:9">
      <c r="A172" s="2"/>
      <c r="B172" s="2"/>
      <c r="C172" s="8"/>
      <c r="D172" s="8"/>
      <c r="I172" s="63"/>
    </row>
    <row r="173" spans="1:9">
      <c r="A173" s="2"/>
      <c r="B173" s="2"/>
      <c r="C173" s="8"/>
      <c r="D173" s="8"/>
      <c r="I173" s="63"/>
    </row>
    <row r="174" spans="1:9">
      <c r="A174" s="2"/>
      <c r="B174" s="2"/>
      <c r="C174" s="8"/>
      <c r="D174" s="8"/>
      <c r="I174" s="63"/>
    </row>
    <row r="175" spans="1:9">
      <c r="A175" s="2"/>
      <c r="B175" s="2"/>
      <c r="C175" s="8"/>
      <c r="D175" s="8"/>
      <c r="I175" s="63"/>
    </row>
    <row r="176" spans="1:9">
      <c r="A176" s="2"/>
      <c r="B176" s="2"/>
      <c r="C176" s="8"/>
      <c r="D176" s="8"/>
      <c r="I176" s="63"/>
    </row>
    <row r="177" spans="1:9">
      <c r="A177" s="2"/>
      <c r="B177" s="2"/>
      <c r="C177" s="8"/>
      <c r="D177" s="8"/>
      <c r="I177" s="63"/>
    </row>
    <row r="178" spans="1:9">
      <c r="A178" s="2"/>
      <c r="B178" s="2"/>
      <c r="C178" s="8"/>
      <c r="D178" s="8"/>
      <c r="I178" s="63"/>
    </row>
    <row r="179" spans="1:9">
      <c r="A179" s="2"/>
      <c r="B179" s="2"/>
      <c r="C179" s="8"/>
      <c r="D179" s="8"/>
      <c r="I179" s="63"/>
    </row>
    <row r="180" spans="1:9">
      <c r="A180" s="2"/>
      <c r="B180" s="2"/>
      <c r="C180" s="8"/>
      <c r="D180" s="8"/>
      <c r="I180" s="63"/>
    </row>
    <row r="181" spans="1:9">
      <c r="A181" s="2"/>
      <c r="B181" s="2"/>
      <c r="C181" s="8"/>
      <c r="D181" s="8"/>
      <c r="I181" s="63"/>
    </row>
    <row r="182" spans="1:9">
      <c r="A182" s="2"/>
      <c r="B182" s="2"/>
      <c r="C182" s="8"/>
      <c r="D182" s="8"/>
      <c r="I182" s="63"/>
    </row>
    <row r="183" spans="1:9">
      <c r="A183" s="2"/>
      <c r="B183" s="2"/>
      <c r="C183" s="8"/>
      <c r="D183" s="8"/>
      <c r="I183" s="63"/>
    </row>
    <row r="184" spans="1:9">
      <c r="A184" s="2"/>
      <c r="B184" s="2"/>
      <c r="C184" s="8"/>
      <c r="D184" s="8"/>
      <c r="I184" s="63"/>
    </row>
    <row r="185" spans="1:9">
      <c r="A185" s="2"/>
      <c r="B185" s="2"/>
      <c r="C185" s="8"/>
      <c r="D185" s="8"/>
      <c r="I185" s="63"/>
    </row>
    <row r="186" spans="1:9">
      <c r="A186" s="2"/>
      <c r="B186" s="2"/>
      <c r="C186" s="8"/>
      <c r="D186" s="8"/>
      <c r="I186" s="63"/>
    </row>
    <row r="187" spans="1:9">
      <c r="A187" s="2"/>
      <c r="B187" s="2"/>
      <c r="C187" s="8"/>
      <c r="D187" s="8"/>
      <c r="I187" s="63"/>
    </row>
    <row r="188" spans="1:9">
      <c r="A188" s="2"/>
      <c r="B188" s="2"/>
      <c r="C188" s="8"/>
      <c r="D188" s="8"/>
      <c r="I188" s="63"/>
    </row>
    <row r="189" spans="1:9">
      <c r="A189" s="2"/>
      <c r="B189" s="2"/>
      <c r="C189" s="8"/>
      <c r="D189" s="8"/>
      <c r="I189" s="63"/>
    </row>
    <row r="190" spans="1:9">
      <c r="A190" s="2"/>
      <c r="B190" s="2"/>
      <c r="C190" s="8"/>
      <c r="D190" s="8"/>
      <c r="I190" s="63"/>
    </row>
    <row r="191" spans="1:9">
      <c r="A191" s="2"/>
      <c r="B191" s="2"/>
      <c r="C191" s="8"/>
      <c r="D191" s="8"/>
      <c r="I191" s="63"/>
    </row>
    <row r="192" spans="1:9">
      <c r="A192" s="2"/>
      <c r="B192" s="2"/>
      <c r="C192" s="8"/>
      <c r="D192" s="8"/>
      <c r="I192" s="63"/>
    </row>
    <row r="193" spans="1:9">
      <c r="A193" s="2"/>
      <c r="B193" s="2"/>
      <c r="C193" s="8"/>
      <c r="D193" s="8"/>
      <c r="I193" s="63"/>
    </row>
    <row r="194" spans="1:9">
      <c r="A194" s="2"/>
      <c r="B194" s="2"/>
      <c r="C194" s="8"/>
      <c r="D194" s="8"/>
      <c r="I194" s="63"/>
    </row>
    <row r="195" spans="1:9">
      <c r="A195" s="2"/>
      <c r="B195" s="2"/>
      <c r="C195" s="8"/>
      <c r="D195" s="8"/>
      <c r="I195" s="63"/>
    </row>
    <row r="196" spans="1:9">
      <c r="A196" s="2"/>
      <c r="B196" s="2"/>
      <c r="C196" s="8"/>
      <c r="D196" s="8"/>
      <c r="I196" s="63"/>
    </row>
    <row r="197" spans="1:9">
      <c r="A197" s="2"/>
      <c r="B197" s="2"/>
      <c r="C197" s="8"/>
      <c r="D197" s="8"/>
      <c r="I197" s="63"/>
    </row>
    <row r="198" spans="1:9">
      <c r="A198" s="2"/>
      <c r="B198" s="2"/>
      <c r="C198" s="8"/>
      <c r="D198" s="8"/>
      <c r="I198" s="63"/>
    </row>
    <row r="199" spans="1:9">
      <c r="A199" s="2"/>
      <c r="B199" s="2"/>
      <c r="C199" s="8"/>
      <c r="D199" s="8"/>
      <c r="I199" s="63"/>
    </row>
    <row r="200" spans="1:9">
      <c r="A200" s="2"/>
      <c r="B200" s="2"/>
      <c r="C200" s="8"/>
      <c r="D200" s="8"/>
      <c r="I200" s="63"/>
    </row>
    <row r="201" spans="1:9">
      <c r="A201" s="2"/>
      <c r="B201" s="2"/>
      <c r="C201" s="8"/>
      <c r="D201" s="8"/>
      <c r="I201" s="63"/>
    </row>
    <row r="202" spans="1:9">
      <c r="A202" s="2"/>
      <c r="B202" s="2"/>
      <c r="C202" s="8"/>
      <c r="D202" s="8"/>
      <c r="I202" s="63"/>
    </row>
    <row r="203" spans="1:9">
      <c r="A203" s="2"/>
      <c r="B203" s="2"/>
      <c r="C203" s="8"/>
      <c r="D203" s="8"/>
      <c r="I203" s="63"/>
    </row>
    <row r="204" spans="1:9">
      <c r="A204" s="2"/>
      <c r="B204" s="2"/>
      <c r="C204" s="8"/>
      <c r="D204" s="8"/>
      <c r="I204" s="63"/>
    </row>
    <row r="205" spans="1:9">
      <c r="A205" s="2"/>
      <c r="B205" s="2"/>
      <c r="C205" s="8"/>
      <c r="D205" s="8"/>
      <c r="I205" s="63"/>
    </row>
    <row r="206" spans="1:9">
      <c r="A206" s="2"/>
      <c r="B206" s="2"/>
      <c r="C206" s="8"/>
      <c r="D206" s="8"/>
      <c r="I206" s="63"/>
    </row>
    <row r="207" spans="1:9">
      <c r="A207" s="2"/>
      <c r="B207" s="2"/>
      <c r="C207" s="8"/>
      <c r="D207" s="8"/>
      <c r="I207" s="63"/>
    </row>
    <row r="208" spans="1:9">
      <c r="A208" s="2"/>
      <c r="B208" s="2"/>
      <c r="C208" s="8"/>
      <c r="D208" s="8"/>
      <c r="I208" s="63"/>
    </row>
    <row r="209" spans="1:9">
      <c r="A209" s="2"/>
      <c r="B209" s="2"/>
      <c r="C209" s="8"/>
      <c r="D209" s="8"/>
      <c r="I209" s="63"/>
    </row>
    <row r="210" spans="1:9">
      <c r="A210" s="2"/>
      <c r="B210" s="2"/>
      <c r="C210" s="8"/>
      <c r="D210" s="8"/>
      <c r="I210" s="63"/>
    </row>
    <row r="211" spans="1:9">
      <c r="A211" s="2"/>
      <c r="B211" s="2"/>
      <c r="C211" s="8"/>
      <c r="D211" s="8"/>
      <c r="I211" s="63"/>
    </row>
    <row r="212" spans="1:9">
      <c r="A212" s="2"/>
      <c r="B212" s="2"/>
      <c r="C212" s="8"/>
      <c r="D212" s="8"/>
      <c r="I212" s="63"/>
    </row>
    <row r="213" spans="1:9">
      <c r="A213" s="2"/>
      <c r="B213" s="2"/>
      <c r="C213" s="8"/>
      <c r="D213" s="8"/>
      <c r="I213" s="63"/>
    </row>
    <row r="214" spans="1:9">
      <c r="A214" s="2"/>
      <c r="B214" s="2"/>
      <c r="C214" s="8"/>
      <c r="D214" s="8"/>
      <c r="I214" s="63"/>
    </row>
    <row r="215" spans="1:9">
      <c r="A215" s="2"/>
      <c r="B215" s="2"/>
      <c r="C215" s="8"/>
      <c r="D215" s="8"/>
      <c r="I215" s="63"/>
    </row>
    <row r="216" spans="1:9">
      <c r="A216" s="2"/>
      <c r="B216" s="2"/>
      <c r="C216" s="8"/>
      <c r="D216" s="8"/>
      <c r="I216" s="63"/>
    </row>
    <row r="217" spans="1:9">
      <c r="A217" s="2"/>
      <c r="B217" s="2"/>
      <c r="C217" s="8"/>
      <c r="D217" s="8"/>
      <c r="I217" s="63"/>
    </row>
    <row r="218" spans="1:9">
      <c r="A218" s="2"/>
      <c r="B218" s="2"/>
      <c r="C218" s="8"/>
      <c r="D218" s="8"/>
      <c r="I218" s="63"/>
    </row>
    <row r="219" spans="1:9">
      <c r="A219" s="2"/>
      <c r="B219" s="2"/>
      <c r="C219" s="8"/>
      <c r="D219" s="8"/>
      <c r="I219" s="63"/>
    </row>
    <row r="220" spans="1:9">
      <c r="A220" s="2"/>
      <c r="B220" s="2"/>
      <c r="C220" s="8"/>
      <c r="D220" s="8"/>
      <c r="I220" s="63"/>
    </row>
    <row r="221" spans="1:9">
      <c r="A221" s="2"/>
      <c r="B221" s="2"/>
      <c r="C221" s="8"/>
      <c r="D221" s="8"/>
      <c r="I221" s="63"/>
    </row>
    <row r="222" spans="1:9">
      <c r="A222" s="2"/>
      <c r="B222" s="2"/>
      <c r="C222" s="8"/>
      <c r="D222" s="8"/>
      <c r="I222" s="63"/>
    </row>
    <row r="223" spans="1:9">
      <c r="A223" s="2"/>
      <c r="B223" s="2"/>
      <c r="C223" s="8"/>
      <c r="D223" s="8"/>
      <c r="I223" s="63"/>
    </row>
    <row r="224" spans="1:9">
      <c r="A224" s="2"/>
      <c r="B224" s="2"/>
      <c r="C224" s="8"/>
      <c r="D224" s="8"/>
      <c r="I224" s="63"/>
    </row>
    <row r="225" spans="1:9">
      <c r="A225" s="2"/>
      <c r="B225" s="2"/>
      <c r="C225" s="8"/>
      <c r="D225" s="8"/>
      <c r="I225" s="63"/>
    </row>
    <row r="226" spans="1:9">
      <c r="A226" s="2"/>
      <c r="B226" s="2"/>
      <c r="C226" s="8"/>
      <c r="D226" s="8"/>
      <c r="I226" s="63"/>
    </row>
    <row r="227" spans="1:9">
      <c r="A227" s="2"/>
      <c r="B227" s="2"/>
      <c r="C227" s="8"/>
      <c r="D227" s="8"/>
      <c r="I227" s="63"/>
    </row>
    <row r="228" spans="1:9">
      <c r="A228" s="2"/>
      <c r="B228" s="2"/>
      <c r="C228" s="8"/>
      <c r="D228" s="8"/>
      <c r="I228" s="63"/>
    </row>
    <row r="229" spans="1:9">
      <c r="A229" s="2"/>
      <c r="B229" s="2"/>
      <c r="C229" s="8"/>
      <c r="D229" s="8"/>
      <c r="I229" s="63"/>
    </row>
    <row r="230" spans="1:9">
      <c r="A230" s="2"/>
      <c r="B230" s="2"/>
      <c r="C230" s="8"/>
      <c r="D230" s="8"/>
      <c r="I230" s="59"/>
    </row>
    <row r="231" spans="1:9">
      <c r="A231" s="2"/>
      <c r="B231" s="2"/>
      <c r="C231" s="8"/>
      <c r="D231" s="8"/>
      <c r="I231" s="59"/>
    </row>
    <row r="232" spans="1:9">
      <c r="A232" s="2"/>
      <c r="B232" s="2"/>
      <c r="C232" s="8"/>
      <c r="D232" s="8"/>
      <c r="I232" s="59"/>
    </row>
    <row r="233" spans="1:9">
      <c r="A233" s="2"/>
      <c r="B233" s="2"/>
      <c r="C233" s="8"/>
      <c r="D233" s="8"/>
      <c r="I233" s="59"/>
    </row>
    <row r="234" spans="1:9">
      <c r="A234" s="2"/>
      <c r="B234" s="2"/>
      <c r="C234" s="8"/>
      <c r="D234" s="8"/>
      <c r="I234" s="59"/>
    </row>
    <row r="235" spans="1:9">
      <c r="A235" s="2"/>
      <c r="B235" s="2"/>
      <c r="C235" s="8"/>
      <c r="D235" s="8"/>
      <c r="I235" s="59"/>
    </row>
    <row r="236" spans="1:9">
      <c r="A236" s="2"/>
      <c r="B236" s="2"/>
      <c r="C236" s="8"/>
      <c r="D236" s="8"/>
      <c r="I236" s="59"/>
    </row>
    <row r="237" spans="1:9">
      <c r="A237" s="2"/>
      <c r="B237" s="2"/>
      <c r="C237" s="8"/>
      <c r="D237" s="8"/>
      <c r="I237" s="59"/>
    </row>
    <row r="238" spans="1:9">
      <c r="A238" s="2"/>
      <c r="B238" s="2"/>
      <c r="C238" s="8"/>
      <c r="D238" s="8"/>
      <c r="I238" s="59"/>
    </row>
    <row r="239" spans="1:9">
      <c r="A239" s="2"/>
      <c r="B239" s="2"/>
      <c r="C239" s="8"/>
      <c r="D239" s="8"/>
      <c r="I239" s="59"/>
    </row>
    <row r="240" spans="1:9">
      <c r="A240" s="2"/>
      <c r="B240" s="2"/>
      <c r="C240" s="8"/>
      <c r="D240" s="8"/>
      <c r="I240" s="59"/>
    </row>
    <row r="241" spans="1:9">
      <c r="A241" s="2"/>
      <c r="B241" s="2"/>
      <c r="C241" s="8"/>
      <c r="D241" s="8"/>
      <c r="I241" s="59"/>
    </row>
  </sheetData>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0d8836b-821e-442e-8b14-b17a4d43f5ae">
      <UserInfo>
        <DisplayName>Morris, Lauren (DPU)</DisplayName>
        <AccountId>546</AccountId>
        <AccountType/>
      </UserInfo>
      <UserInfo>
        <DisplayName>Leupold, Jeffrey (DPU)</DisplayName>
        <AccountId>537</AccountId>
        <AccountType/>
      </UserInfo>
      <UserInfo>
        <DisplayName>Perlmutter, Barry (DPU)</DisplayName>
        <AccountId>397</AccountId>
        <AccountType/>
      </UserInfo>
      <UserInfo>
        <DisplayName>Treanton, Morgane (DPU)</DisplayName>
        <AccountId>536</AccountId>
        <AccountType/>
      </UserInfo>
      <UserInfo>
        <DisplayName>Federico, Timothy M (DPU)</DisplayName>
        <AccountId>535</AccountId>
        <AccountType/>
      </UserInfo>
      <UserInfo>
        <DisplayName>Dawson, Austin (ENE)</DisplayName>
        <AccountId>89</AccountId>
        <AccountType/>
      </UserInfo>
      <UserInfo>
        <DisplayName>Dobbs, Ben (ENE)</DisplayName>
        <AccountId>158</AccountId>
        <AccountType/>
      </UserInfo>
      <UserInfo>
        <DisplayName>Harkavy, Marian (ENE)</DisplayName>
        <AccountId>12</AccountId>
        <AccountType/>
      </UserInfo>
    </SharedWithUsers>
    <TaxCatchAll xmlns="f0d8836b-821e-442e-8b14-b17a4d43f5ae" xsi:nil="true"/>
    <lcf76f155ced4ddcb4097134ff3c332f xmlns="00823009-0af4-4477-ad3d-1e95567eafe8">
      <Terms xmlns="http://schemas.microsoft.com/office/infopath/2007/PartnerControls"/>
    </lcf76f155ced4ddcb4097134ff3c332f>
    <_dlc_DocId xmlns="f0d8836b-821e-442e-8b14-b17a4d43f5ae">PVKT7RVVDUCY-998762746-410306</_dlc_DocId>
    <_dlc_DocIdUrl xmlns="f0d8836b-821e-442e-8b14-b17a4d43f5ae">
      <Url>https://capelightcompact.sharepoint.com/sites/clc-shared/_layouts/15/DocIdRedir.aspx?ID=PVKT7RVVDUCY-998762746-410306</Url>
      <Description>PVKT7RVVDUCY-998762746-410306</Description>
    </_dlc_DocIdUrl>
  </documentManagement>
</p:properties>
</file>

<file path=customXml/item2.xml>��< ? x m l   v e r s i o n = " 1 . 0 "   e n c o d i n g = " u t f - 1 6 " ? > < D a t a M a s h u p   x m l n s = " h t t p : / / s c h e m a s . m i c r o s o f t . c o m / D a t a M a s h u p " > A A A A A I 0 G A A B Q S w M E F A A C A A g A w 2 S k W h a S A 2 i k A A A A 9 g A A A B I A H A B D b 2 5 m a W c v U G F j a 2 F n Z S 5 4 b W w g o h g A K K A U A A A A A A A A A A A A A A A A A A A A A A A A A A A A h Y + x D o I w G I R f h X S n h b I Q 8 l M H V 0 l M i M a 1 K R U a 4 c f Q Y n k 3 B x / J V x C j q J v j 3 X 2 X 3 N 2 v N 1 h N X R t c 9 G B N j z m J a U Q C j a q v D N Y 5 G d 0 x T M l K w F a q k 6 x 1 M M N o s 8 m a n D T O n T P G v P f U J 7 Q f a s a j K G a H Y l O q R n c y N G i d R K X J p 1 X 9 b x E B + 9 c Y w W m c c J r w l E b A F h M K g 1 + A z 3 u f 6 Y 8 J 6 7 F 1 4 6 C F x n B X A l s k s P c H 8 Q B Q S w M E F A A C A A g A w 2 S k 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N k p F p L h Q D S h w M A A G s P A A A T A B w A R m 9 y b X V s Y X M v U 2 V j d G l v b j E u b S C i G A A o o B Q A A A A A A A A A A A A A A A A A A A A A A A A A A A C N l 9 1 v 2 j o Y h + 8 r 9 X + w O D e t h l D z x b Y z c c E C 1 V o V u r N w N u m M a X I T j 1 p L 7 M g f a G j q / 3 4 c I G X U + X X r R U v f x 7 H f 5 7 U d G 8 1 y w 6 U g 2 e 5 v 8 O b 0 5 P R E 3 1 P F C j K f T m f j 1 G o j K 6 a m P 4 y i u f l 6 8 f I i C G M y I i U z p y f E / W T S q p y 5 S K r X g 4 n M b c W E O b v k J R u k U h j 3 j z 7 r L f 5 e p r R m N 3 x 1 b z 6 w W i q j l w s 5 Z z 8 M U 3 R 5 W 7 v f z f h 6 + Y m x 7 + V m + c z Y g 1 y v e + f 9 z x N W 8 o q 7 5 0 e 9 f q 9 P U l n a S u j R M O q T q c h l w c V q F I R J 2 C f / W G l Y Z j Y l G x 0 + D u Z S s C / n / Z 3 E X 7 3 0 n o o V I 4 t N z X p O Z k H v X J u F o k J / k 6 r a 9 d 5 A f b Y T 7 v / 8 2 d t F A z e 6 c Y Q Y p / P Q J 2 0 8 B P E I x G M Q T 0 B 8 C O I v Q f w V i L 8 G 8 e A C A W Q c I O U A O Q d I O k D W A d I O k H e A x A N k H i L z E M 4 1 M g + R e Y j M Q 2 Q e I v M Q m Y f I P E T m E T K P k H k E l z k y j 5 B 5 h M w j Z B 4 h 8 w i Z R 8 g 8 R u Y x M o + R e Q x 3 O D K P k X m M z G N k H i P z G J k n y D x B 5 g k y T 5 B 5 A l 9 u y D x B 5 g k y T 5 B 5 g s y H y H y I z I f I f H h s / n A 4 W N 4 r W b l D p y D v G C 2 Y 0 o f T Z U / 2 8 b P j M 6 h P P u / 5 u C y z n J Z U 6 Z F R 1 j + z i j 8 5 t D r y a E 6 w m 0 n q C + 2 P 3 T Y P Q C + 5 0 o b M a f V M m x v 6 2 y Y z X h Q l I 1 e C G 0 5 L r 1 3 G 1 J q 7 6 8 W 4 K B T T G v K U m w 2 E m a H G T 6 G l / / H a s S t h h v G g U X 4 K y Q v i r 9 4 Z 5 a W 7 Y c C 8 n n D i r 5 u n L f y t 0 7 b o d G t h t 1 t L O 9 1 + g Z 1 u z b X N 3 b e 6 J 2 5 a u a e h 9 l u r u W h s 3 t + 7 6 5 W H 3 7 k p B + i T V N 8 B S l l Z W r f + d 7 h j a x 5 x v 9 I f p Z v J b d p z W 9 0 x 5 T U Y 5 7 m 0 w m x r a X 2 p C a N l w 5 R p U e F q b n j F D n g q i k 6 Y y q q y b m 1 v u q u Z X a X u 5 l p g Q C Z M 5 4 r X z e 3 Y a + R 2 7 z 5 1 I P b B p U K u J v 4 S 2 I L n u m 5 L 8 t j x k w 4 e 9 y 9 s 0 D y + a a S / r n O v + 4 V V 4 l Z M f l m 6 R 1 W b C i X d W w 9 M h x U a j T o W w t L y X 0 3 1 i n X l J L b f J D 6 6 1 1 + X d F O V c d U k 7 q 8 x W t W U r 0 T n Z N 1 I W r j X 6 z f 3 n c e f y I 0 2 r G p 6 T k v a 9 Q J 7 5 M 9 N x / b 5 r q F b p c z l 5 q q l O j b s r p b b L y 0 e d J U 6 H D j H 6 J q K L f X L e M n u A J l R B c i 4 R m R G N 4 B c W 5 T B t S 3 R O H Y F S M Z q Q G 5 z A 8 h c r g G Z s L y D P J y f n n D R e T y / + R 9 Q S w E C L Q A U A A I A C A D D Z K R a F p I D a K Q A A A D 2 A A A A E g A A A A A A A A A A A A A A A A A A A A A A Q 2 9 u Z m l n L 1 B h Y 2 t h Z 2 U u e G 1 s U E s B A i 0 A F A A C A A g A w 2 S k W g / K 6 a u k A A A A 6 Q A A A B M A A A A A A A A A A A A A A A A A 8 A A A A F t D b 2 5 0 Z W 5 0 X 1 R 5 c G V z X S 5 4 b W x Q S w E C L Q A U A A I A C A D D Z K R a S 4 U A 0 o c D A A B r D w A A E w A A A A A A A A A A A A A A A A D h A Q A A R m 9 y b X V s Y X M v U 2 V j d G l v b j E u b V B L B Q Y A A A A A A w A D A M I A A A C 1 B Q 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t O g A A A A A A A E s 6 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T k V F T U F D d X N 0 b 2 1 l c k V 4 d H J h Y 3 R f M D c w M T I 0 P C 9 J d G V t U G F 0 a D 4 8 L 0 l 0 Z W 1 M b 2 N h d G l v b j 4 8 U 3 R h Y m x l R W 5 0 c m l l c z 4 8 R W 5 0 c n k g V H l w Z T 0 i S X N Q c m l 2 Y X R l I i B W Y W x 1 Z T 0 i b D A i I C 8 + P E V u d H J 5 I F R 5 c G U 9 I l F 1 Z X J 5 S U Q i I F Z h b H V l P S J z N D V k Y j J j Z m Y t Z j Q 3 N C 0 0 Z G M 2 L W J m Z j Q t O G E w M G Y 2 M j l k O G M 2 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N j Y 5 M D A i I C 8 + P E V u d H J 5 I F R 5 c G U 9 I k Z p b G x F c n J v c k N v Z G U i I F Z h b H V l P S J z V W 5 r b m 9 3 b i I g L z 4 8 R W 5 0 c n k g V H l w Z T 0 i R m l s b E V y c m 9 y Q 2 9 1 b n Q i I F Z h b H V l P S J s M T I i I C 8 + P E V u d H J 5 I F R 5 c G U 9 I k Z p b G x M Y X N 0 V X B k Y X R l Z C I g V m F s d W U 9 I m Q y M D I 1 L T A 1 L T A 0 V D E 3 O j M 3 O j Q y L j Y 4 N j Y 4 M z N a I i A v P j x F b n R y e S B U e X B l P S J G a W x s Q 2 9 s d W 1 u V H l w Z X M i I F Z h b H V l P S J z Q m d Z R 0 J n W U d C Z 1 l E Q m d Z R 0 J n W U d B d 1 l H Q m d Z R 0 J n W U d C Z 1 l I Q n d Z R 0 J n W U R C Z 0 1 E Q m d j R 0 F 3 T U d C Z 1 l H Q m d Z R 0 J n W U d B d 0 1 E Q X d N R E F 3 T U R B d 0 1 E I i A v P j x F b n R y e S B U e X B l P S J G a W x s Q 2 9 s d W 1 u T m F t Z X M i I F Z h b H V l P S J z W y Z x d W 9 0 O 0 x E Q y Z x d W 9 0 O y w m c X V v d D t D d X N 0 b 2 1 l c i B U e X B l J n F 1 b 3 Q 7 L C Z x d W 9 0 O 0 N 1 c 3 R v b W V y I E Z p c n N 0 I E 5 h b W U m c X V v d D s s J n F 1 b 3 Q 7 Q 3 V z d G 9 t Z X I g T G F z d C B O Y W 1 l J n F 1 b 3 Q 7 L C Z x d W 9 0 O 0 N 1 c 3 R v b W V y I E 1 p Z G R s Z S B J b m l 0 a W F s J n F 1 b 3 Q 7 L C Z x d W 9 0 O 1 N l c n Z p Y 2 U g Q W R k c m V z c y Z x d W 9 0 O y w m c X V v d D t T Z X J 2 a W N l I E N p d H k m c X V v d D s s J n F 1 b 3 Q 7 U 2 V y d m l j Z S B T d G F 0 Z S Z x d W 9 0 O y w m c X V v d D t T Z X J 2 a W N l I F p p c C Z x d W 9 0 O y w m c X V v d D t T Z X J 2 a W N l I F p p c C A r I D Q m c X V v d D s s J n F 1 b 3 Q 7 T W F p b G l u Z y B B Z G R y Z X N z J n F 1 b 3 Q 7 L C Z x d W 9 0 O 0 1 h a W x p b m c g Q W R k c m V z c y A y J n F 1 b 3 Q 7 L C Z x d W 9 0 O 0 1 h a W x p b m c g Q W R k c m V z c y A z J n F 1 b 3 Q 7 L C Z x d W 9 0 O 0 1 h a W x p b m c g Q 2 l 0 e S Z x d W 9 0 O y w m c X V v d D t N Y W l s a W 5 n I F N 0 Y X R l J n F 1 b 3 Q 7 L C Z x d W 9 0 O 0 1 h a W x p b m c g W m l w J n F 1 b 3 Q 7 L C Z x d W 9 0 O 0 1 h a W x p b m c g W m l w I C s g N C Z x d W 9 0 O y w m c X V v d D t D b 2 5 0 Y W N 0 I E 5 h b W U m c X V v d D s s J n F 1 b 3 Q 7 R W 1 h a W w g Q W R k c m V z c y Z x d W 9 0 O y w m c X V v d D t C d X N p b m V z c y B Q a G 9 u Z S Z x d W 9 0 O y w m c X V v d D t I b 2 1 l I F B o b 2 5 l J n F 1 b 3 Q 7 L C Z x d W 9 0 O 1 d v c m s g U G h v b m U m c X V v d D s s J n F 1 b 3 Q 7 Q 2 V s b H V s Y X I g U G h v b m U x J n F 1 b 3 Q 7 L C Z x d W 9 0 O 0 N l b G x 1 b G F y I F B o b 2 5 l M i Z x d W 9 0 O y w m c X V v d D t W b 2 l j Z W 1 h a W w g T n V t Y m V y J n F 1 b 3 Q 7 L C Z x d W 9 0 O 0 F j Y 2 9 1 b n Q g U 3 R h d H V z J n F 1 b 3 Q 7 L C Z x d W 9 0 O 0 R l Y W w g U 3 R h c n Q m c X V v d D s s J n F 1 b 3 Q 7 R G V h b C B F b m Q m c X V v d D s s J n F 1 b 3 Q 7 Q 2 9 t b X V u a X R 5 I E 5 h b W U m c X V v d D s s J n F 1 b 3 Q 7 U 0 l D I E N v Z G U m c X V v d D s s J n F 1 b 3 Q 7 U 0 l D I E N v Z G U g R G V z Y 3 J p c H R p b 2 4 m c X V v d D s s J n F 1 b 3 Q 7 T E R D Q W N j b 3 V u d E 5 1 b W J l c i Z x d W 9 0 O y w m c X V v d D t S Y X R l I E l E J n F 1 b 3 Q 7 L C Z x d W 9 0 O 1 J h d G U g R G V z Y 3 J p c H R p b 2 4 m c X V v d D s s J n F 1 b 3 Q 7 Q W N j b 3 V u d C B O d W 1 i Z X I m c X V v d D s s J n F 1 b 3 Q 7 Q 3 V z d G 9 t Z X I g T n V t Y m V y J n F 1 b 3 Q 7 L C Z x d W 9 0 O 0 N v d W 5 0 e U 5 h b W V f d m M m c X V v d D s s J n F 1 b 3 Q 7 V H V y b k 9 u R G F 0 Z S Z x d W 9 0 O y w m c X V v d D t F b n J v b G x T d G F 0 d X M m c X V v d D s s J n F 1 b 3 Q 7 R H V u c 0 5 1 b W J l c i Z x d W 9 0 O y w m c X V v d D t B b m 5 1 Y W x V c 2 F z Z 2 U m c X V v d D s s J n F 1 b 3 Q 7 Q 2 9 u d H J h Y 3 R W Z X J z a W 9 u J n F 1 b 3 Q 7 L C Z x d W 9 0 O 1 J h d G V B b W 9 1 b n Q m c X V v d D s s J n F 1 b 3 Q 7 Q 2 F t c G F p Z 2 5 D b 2 R l J n F 1 b 3 Q 7 L C Z x d W 9 0 O 0 x v Y W R Q c m 9 m a W x l J n F 1 b 3 Q 7 L C Z x d W 9 0 O 1 N 5 c 3 R l b V J h d G V D b G F z c y Z x d W 9 0 O y w m c X V v d D t T e X N 0 Z W 1 S Y X R l R G V z Y 3 J p c H R p b 2 4 m c X V v d D s s J n F 1 b 3 Q 7 U m F 0 Z U N v Z G U m c X V v d D s s J n F 1 b 3 Q 7 Q 2 9 u d H J h Y 3 R T a W d u Y X R 1 c m U m c X V v d D s s J n F 1 b 3 Q 7 R W 5 y b 2 x s U 2 9 1 c m N l J n F 1 b 3 Q 7 L C Z x d W 9 0 O 1 V z Y W d l I F R 5 c G U m c X V v d D s s J n F 1 b 3 Q 7 S m F u V X N h Z 2 U m c X V v d D s s J n F 1 b 3 Q 7 R m V i V X N h Z 2 U m c X V v d D s s J n F 1 b 3 Q 7 T W F y V X N h Z 2 U m c X V v d D s s J n F 1 b 3 Q 7 Q X B y V X N h Z 2 U m c X V v d D s s J n F 1 b 3 Q 7 T W F 5 V X N h Z 2 U m c X V v d D s s J n F 1 b 3 Q 7 S n V u V X N h Z 2 U m c X V v d D s s J n F 1 b 3 Q 7 S n V s V X N h Z 2 U m c X V v d D s s J n F 1 b 3 Q 7 Q X V n V X N h Z 2 U m c X V v d D s s J n F 1 b 3 Q 7 U 2 V w V X N h Z 2 U m c X V v d D s s J n F 1 b 3 Q 7 T 2 N 0 V X N h Z 2 U m c X V v d D s s J n F 1 b 3 Q 7 T m 9 2 V X N h Z 2 U m c X V v d D s s J n F 1 b 3 Q 7 R G V j V X N h Z 2 U m c X V v d D t d I i A v P j x F b n R y e S B U e X B l P S J G a W x s U 3 R h d H V z I i B W Y W x 1 Z T 0 i c 0 N v b X B s Z X R l I i A v P j x F b n R y e S B U e X B l P S J S Z W x h d G l v b n N o a X B J b m Z v Q 2 9 u d G F p b m V y I i B W Y W x 1 Z T 0 i c 3 s m c X V v d D t j b 2 x 1 b W 5 D b 3 V u d C Z x d W 9 0 O z o 2 M y w m c X V v d D t r Z X l D b 2 x 1 b W 5 O Y W 1 l c y Z x d W 9 0 O z p b X S w m c X V v d D t x d W V y e V J l b G F 0 a W 9 u c 2 h p c H M m c X V v d D s 6 W 1 0 s J n F 1 b 3 Q 7 Y 2 9 s d W 1 u S W R l b n R p d G l l c y Z x d W 9 0 O z p b J n F 1 b 3 Q 7 U 2 V j d G l v b j E v T k V F T U F D d X N 0 b 2 1 l c k V 4 d H J h Y 3 R f M D c w M T I 0 L 0 F 1 d G 9 S Z W 1 v d m V k Q 2 9 s d W 1 u c z E u e 0 x E Q y w w f S Z x d W 9 0 O y w m c X V v d D t T Z W N 0 a W 9 u M S 9 O R U V N Q U N 1 c 3 R v b W V y R X h 0 c m F j d F 8 w N z A x M j Q v Q X V 0 b 1 J l b W 9 2 Z W R D b 2 x 1 b W 5 z M S 5 7 Q 3 V z d G 9 t Z X I g V H l w Z S w x f S Z x d W 9 0 O y w m c X V v d D t T Z W N 0 a W 9 u M S 9 O R U V N Q U N 1 c 3 R v b W V y R X h 0 c m F j d F 8 w N z A x M j Q v Q X V 0 b 1 J l b W 9 2 Z W R D b 2 x 1 b W 5 z M S 5 7 Q 3 V z d G 9 t Z X I g R m l y c 3 Q g T m F t Z S w y f S Z x d W 9 0 O y w m c X V v d D t T Z W N 0 a W 9 u M S 9 O R U V N Q U N 1 c 3 R v b W V y R X h 0 c m F j d F 8 w N z A x M j Q v Q X V 0 b 1 J l b W 9 2 Z W R D b 2 x 1 b W 5 z M S 5 7 Q 3 V z d G 9 t Z X I g T G F z d C B O Y W 1 l L D N 9 J n F 1 b 3 Q 7 L C Z x d W 9 0 O 1 N l Y 3 R p b 2 4 x L 0 5 F R U 1 B Q 3 V z d G 9 t Z X J F e H R y Y W N 0 X z A 3 M D E y N C 9 B d X R v U m V t b 3 Z l Z E N v b H V t b n M x L n t D d X N 0 b 2 1 l c i B N a W R k b G U g S W 5 p d G l h b C w 0 f S Z x d W 9 0 O y w m c X V v d D t T Z W N 0 a W 9 u M S 9 O R U V N Q U N 1 c 3 R v b W V y R X h 0 c m F j d F 8 w N z A x M j Q v Q X V 0 b 1 J l b W 9 2 Z W R D b 2 x 1 b W 5 z M S 5 7 U 2 V y d m l j Z S B B Z G R y Z X N z L D V 9 J n F 1 b 3 Q 7 L C Z x d W 9 0 O 1 N l Y 3 R p b 2 4 x L 0 5 F R U 1 B Q 3 V z d G 9 t Z X J F e H R y Y W N 0 X z A 3 M D E y N C 9 B d X R v U m V t b 3 Z l Z E N v b H V t b n M x L n t T Z X J 2 a W N l I E N p d H k s N n 0 m c X V v d D s s J n F 1 b 3 Q 7 U 2 V j d G l v b j E v T k V F T U F D d X N 0 b 2 1 l c k V 4 d H J h Y 3 R f M D c w M T I 0 L 0 F 1 d G 9 S Z W 1 v d m V k Q 2 9 s d W 1 u c z E u e 1 N l c n Z p Y 2 U g U 3 R h d G U s N 3 0 m c X V v d D s s J n F 1 b 3 Q 7 U 2 V j d G l v b j E v T k V F T U F D d X N 0 b 2 1 l c k V 4 d H J h Y 3 R f M D c w M T I 0 L 0 F 1 d G 9 S Z W 1 v d m V k Q 2 9 s d W 1 u c z E u e 1 N l c n Z p Y 2 U g W m l w L D h 9 J n F 1 b 3 Q 7 L C Z x d W 9 0 O 1 N l Y 3 R p b 2 4 x L 0 5 F R U 1 B Q 3 V z d G 9 t Z X J F e H R y Y W N 0 X z A 3 M D E y N C 9 B d X R v U m V t b 3 Z l Z E N v b H V t b n M x L n t T Z X J 2 a W N l I F p p c C A r I D Q s O X 0 m c X V v d D s s J n F 1 b 3 Q 7 U 2 V j d G l v b j E v T k V F T U F D d X N 0 b 2 1 l c k V 4 d H J h Y 3 R f M D c w M T I 0 L 0 F 1 d G 9 S Z W 1 v d m V k Q 2 9 s d W 1 u c z E u e 0 1 h a W x p b m c g Q W R k c m V z c y w x M H 0 m c X V v d D s s J n F 1 b 3 Q 7 U 2 V j d G l v b j E v T k V F T U F D d X N 0 b 2 1 l c k V 4 d H J h Y 3 R f M D c w M T I 0 L 0 F 1 d G 9 S Z W 1 v d m V k Q 2 9 s d W 1 u c z E u e 0 1 h a W x p b m c g Q W R k c m V z c y A y L D E x f S Z x d W 9 0 O y w m c X V v d D t T Z W N 0 a W 9 u M S 9 O R U V N Q U N 1 c 3 R v b W V y R X h 0 c m F j d F 8 w N z A x M j Q v Q X V 0 b 1 J l b W 9 2 Z W R D b 2 x 1 b W 5 z M S 5 7 T W F p b G l u Z y B B Z G R y Z X N z I D M s M T J 9 J n F 1 b 3 Q 7 L C Z x d W 9 0 O 1 N l Y 3 R p b 2 4 x L 0 5 F R U 1 B Q 3 V z d G 9 t Z X J F e H R y Y W N 0 X z A 3 M D E y N C 9 B d X R v U m V t b 3 Z l Z E N v b H V t b n M x L n t N Y W l s a W 5 n I E N p d H k s M T N 9 J n F 1 b 3 Q 7 L C Z x d W 9 0 O 1 N l Y 3 R p b 2 4 x L 0 5 F R U 1 B Q 3 V z d G 9 t Z X J F e H R y Y W N 0 X z A 3 M D E y N C 9 B d X R v U m V t b 3 Z l Z E N v b H V t b n M x L n t N Y W l s a W 5 n I F N 0 Y X R l L D E 0 f S Z x d W 9 0 O y w m c X V v d D t T Z W N 0 a W 9 u M S 9 O R U V N Q U N 1 c 3 R v b W V y R X h 0 c m F j d F 8 w N z A x M j Q v Q X V 0 b 1 J l b W 9 2 Z W R D b 2 x 1 b W 5 z M S 5 7 T W F p b G l u Z y B a a X A s M T V 9 J n F 1 b 3 Q 7 L C Z x d W 9 0 O 1 N l Y 3 R p b 2 4 x L 0 5 F R U 1 B Q 3 V z d G 9 t Z X J F e H R y Y W N 0 X z A 3 M D E y N C 9 B d X R v U m V t b 3 Z l Z E N v b H V t b n M x L n t N Y W l s a W 5 n I F p p c C A r I D Q s M T Z 9 J n F 1 b 3 Q 7 L C Z x d W 9 0 O 1 N l Y 3 R p b 2 4 x L 0 5 F R U 1 B Q 3 V z d G 9 t Z X J F e H R y Y W N 0 X z A 3 M D E y N C 9 B d X R v U m V t b 3 Z l Z E N v b H V t b n M x L n t D b 2 5 0 Y W N 0 I E 5 h b W U s M T d 9 J n F 1 b 3 Q 7 L C Z x d W 9 0 O 1 N l Y 3 R p b 2 4 x L 0 5 F R U 1 B Q 3 V z d G 9 t Z X J F e H R y Y W N 0 X z A 3 M D E y N C 9 B d X R v U m V t b 3 Z l Z E N v b H V t b n M x L n t F b W F p b C B B Z G R y Z X N z L D E 4 f S Z x d W 9 0 O y w m c X V v d D t T Z W N 0 a W 9 u M S 9 O R U V N Q U N 1 c 3 R v b W V y R X h 0 c m F j d F 8 w N z A x M j Q v Q X V 0 b 1 J l b W 9 2 Z W R D b 2 x 1 b W 5 z M S 5 7 Q n V z a W 5 l c 3 M g U G h v b m U s M T l 9 J n F 1 b 3 Q 7 L C Z x d W 9 0 O 1 N l Y 3 R p b 2 4 x L 0 5 F R U 1 B Q 3 V z d G 9 t Z X J F e H R y Y W N 0 X z A 3 M D E y N C 9 B d X R v U m V t b 3 Z l Z E N v b H V t b n M x L n t I b 2 1 l I F B o b 2 5 l L D I w f S Z x d W 9 0 O y w m c X V v d D t T Z W N 0 a W 9 u M S 9 O R U V N Q U N 1 c 3 R v b W V y R X h 0 c m F j d F 8 w N z A x M j Q v Q X V 0 b 1 J l b W 9 2 Z W R D b 2 x 1 b W 5 z M S 5 7 V 2 9 y a y B Q a G 9 u Z S w y M X 0 m c X V v d D s s J n F 1 b 3 Q 7 U 2 V j d G l v b j E v T k V F T U F D d X N 0 b 2 1 l c k V 4 d H J h Y 3 R f M D c w M T I 0 L 0 F 1 d G 9 S Z W 1 v d m V k Q 2 9 s d W 1 u c z E u e 0 N l b G x 1 b G F y I F B o b 2 5 l M S w y M n 0 m c X V v d D s s J n F 1 b 3 Q 7 U 2 V j d G l v b j E v T k V F T U F D d X N 0 b 2 1 l c k V 4 d H J h Y 3 R f M D c w M T I 0 L 0 F 1 d G 9 S Z W 1 v d m V k Q 2 9 s d W 1 u c z E u e 0 N l b G x 1 b G F y I F B o b 2 5 l M i w y M 3 0 m c X V v d D s s J n F 1 b 3 Q 7 U 2 V j d G l v b j E v T k V F T U F D d X N 0 b 2 1 l c k V 4 d H J h Y 3 R f M D c w M T I 0 L 0 F 1 d G 9 S Z W 1 v d m V k Q 2 9 s d W 1 u c z E u e 1 Z v a W N l b W F p b C B O d W 1 i Z X I s M j R 9 J n F 1 b 3 Q 7 L C Z x d W 9 0 O 1 N l Y 3 R p b 2 4 x L 0 5 F R U 1 B Q 3 V z d G 9 t Z X J F e H R y Y W N 0 X z A 3 M D E y N C 9 B d X R v U m V t b 3 Z l Z E N v b H V t b n M x L n t B Y 2 N v d W 5 0 I F N 0 Y X R 1 c y w y N X 0 m c X V v d D s s J n F 1 b 3 Q 7 U 2 V j d G l v b j E v T k V F T U F D d X N 0 b 2 1 l c k V 4 d H J h Y 3 R f M D c w M T I 0 L 0 F 1 d G 9 S Z W 1 v d m V k Q 2 9 s d W 1 u c z E u e 0 R l Y W w g U 3 R h c n Q s M j Z 9 J n F 1 b 3 Q 7 L C Z x d W 9 0 O 1 N l Y 3 R p b 2 4 x L 0 5 F R U 1 B Q 3 V z d G 9 t Z X J F e H R y Y W N 0 X z A 3 M D E y N C 9 B d X R v U m V t b 3 Z l Z E N v b H V t b n M x L n t E Z W F s I E V u Z C w y N 3 0 m c X V v d D s s J n F 1 b 3 Q 7 U 2 V j d G l v b j E v T k V F T U F D d X N 0 b 2 1 l c k V 4 d H J h Y 3 R f M D c w M T I 0 L 0 F 1 d G 9 S Z W 1 v d m V k Q 2 9 s d W 1 u c z E u e 0 N v b W 1 1 b m l 0 e S B O Y W 1 l L D I 4 f S Z x d W 9 0 O y w m c X V v d D t T Z W N 0 a W 9 u M S 9 O R U V N Q U N 1 c 3 R v b W V y R X h 0 c m F j d F 8 w N z A x M j Q v Q X V 0 b 1 J l b W 9 2 Z W R D b 2 x 1 b W 5 z M S 5 7 U 0 l D I E N v Z G U s M j l 9 J n F 1 b 3 Q 7 L C Z x d W 9 0 O 1 N l Y 3 R p b 2 4 x L 0 5 F R U 1 B Q 3 V z d G 9 t Z X J F e H R y Y W N 0 X z A 3 M D E y N C 9 B d X R v U m V t b 3 Z l Z E N v b H V t b n M x L n t T S U M g Q 2 9 k Z S B E Z X N j c m l w d G l v b i w z M H 0 m c X V v d D s s J n F 1 b 3 Q 7 U 2 V j d G l v b j E v T k V F T U F D d X N 0 b 2 1 l c k V 4 d H J h Y 3 R f M D c w M T I 0 L 0 F 1 d G 9 S Z W 1 v d m V k Q 2 9 s d W 1 u c z E u e 0 x E Q 0 F j Y 2 9 1 b n R O d W 1 i Z X I s M z F 9 J n F 1 b 3 Q 7 L C Z x d W 9 0 O 1 N l Y 3 R p b 2 4 x L 0 5 F R U 1 B Q 3 V z d G 9 t Z X J F e H R y Y W N 0 X z A 3 M D E y N C 9 B d X R v U m V t b 3 Z l Z E N v b H V t b n M x L n t S Y X R l I E l E L D M y f S Z x d W 9 0 O y w m c X V v d D t T Z W N 0 a W 9 u M S 9 O R U V N Q U N 1 c 3 R v b W V y R X h 0 c m F j d F 8 w N z A x M j Q v Q X V 0 b 1 J l b W 9 2 Z W R D b 2 x 1 b W 5 z M S 5 7 U m F 0 Z S B E Z X N j c m l w d G l v b i w z M 3 0 m c X V v d D s s J n F 1 b 3 Q 7 U 2 V j d G l v b j E v T k V F T U F D d X N 0 b 2 1 l c k V 4 d H J h Y 3 R f M D c w M T I 0 L 0 F 1 d G 9 S Z W 1 v d m V k Q 2 9 s d W 1 u c z E u e 0 F j Y 2 9 1 b n Q g T n V t Y m V y L D M 0 f S Z x d W 9 0 O y w m c X V v d D t T Z W N 0 a W 9 u M S 9 O R U V N Q U N 1 c 3 R v b W V y R X h 0 c m F j d F 8 w N z A x M j Q v Q X V 0 b 1 J l b W 9 2 Z W R D b 2 x 1 b W 5 z M S 5 7 Q 3 V z d G 9 t Z X I g T n V t Y m V y L D M 1 f S Z x d W 9 0 O y w m c X V v d D t T Z W N 0 a W 9 u M S 9 O R U V N Q U N 1 c 3 R v b W V y R X h 0 c m F j d F 8 w N z A x M j Q v Q X V 0 b 1 J l b W 9 2 Z W R D b 2 x 1 b W 5 z M S 5 7 Q 2 9 1 b n R 5 T m F t Z V 9 2 Y y w z N n 0 m c X V v d D s s J n F 1 b 3 Q 7 U 2 V j d G l v b j E v T k V F T U F D d X N 0 b 2 1 l c k V 4 d H J h Y 3 R f M D c w M T I 0 L 0 F 1 d G 9 S Z W 1 v d m V k Q 2 9 s d W 1 u c z E u e 1 R 1 c m 5 P b k R h d G U s M z d 9 J n F 1 b 3 Q 7 L C Z x d W 9 0 O 1 N l Y 3 R p b 2 4 x L 0 5 F R U 1 B Q 3 V z d G 9 t Z X J F e H R y Y W N 0 X z A 3 M D E y N C 9 B d X R v U m V t b 3 Z l Z E N v b H V t b n M x L n t F b n J v b G x T d G F 0 d X M s M z h 9 J n F 1 b 3 Q 7 L C Z x d W 9 0 O 1 N l Y 3 R p b 2 4 x L 0 5 F R U 1 B Q 3 V z d G 9 t Z X J F e H R y Y W N 0 X z A 3 M D E y N C 9 B d X R v U m V t b 3 Z l Z E N v b H V t b n M x L n t E d W 5 z T n V t Y m V y L D M 5 f S Z x d W 9 0 O y w m c X V v d D t T Z W N 0 a W 9 u M S 9 O R U V N Q U N 1 c 3 R v b W V y R X h 0 c m F j d F 8 w N z A x M j Q v Q X V 0 b 1 J l b W 9 2 Z W R D b 2 x 1 b W 5 z M S 5 7 Q W 5 u d W F s V X N h c 2 d l L D Q w f S Z x d W 9 0 O y w m c X V v d D t T Z W N 0 a W 9 u M S 9 O R U V N Q U N 1 c 3 R v b W V y R X h 0 c m F j d F 8 w N z A x M j Q v Q X V 0 b 1 J l b W 9 2 Z W R D b 2 x 1 b W 5 z M S 5 7 Q 2 9 u d H J h Y 3 R W Z X J z a W 9 u L D Q x f S Z x d W 9 0 O y w m c X V v d D t T Z W N 0 a W 9 u M S 9 O R U V N Q U N 1 c 3 R v b W V y R X h 0 c m F j d F 8 w N z A x M j Q v Q X V 0 b 1 J l b W 9 2 Z W R D b 2 x 1 b W 5 z M S 5 7 U m F 0 Z U F t b 3 V u d C w 0 M n 0 m c X V v d D s s J n F 1 b 3 Q 7 U 2 V j d G l v b j E v T k V F T U F D d X N 0 b 2 1 l c k V 4 d H J h Y 3 R f M D c w M T I 0 L 0 F 1 d G 9 S Z W 1 v d m V k Q 2 9 s d W 1 u c z E u e 0 N h b X B h a W d u Q 2 9 k Z S w 0 M 3 0 m c X V v d D s s J n F 1 b 3 Q 7 U 2 V j d G l v b j E v T k V F T U F D d X N 0 b 2 1 l c k V 4 d H J h Y 3 R f M D c w M T I 0 L 0 F 1 d G 9 S Z W 1 v d m V k Q 2 9 s d W 1 u c z E u e 0 x v Y W R Q c m 9 m a W x l L D Q 0 f S Z x d W 9 0 O y w m c X V v d D t T Z W N 0 a W 9 u M S 9 O R U V N Q U N 1 c 3 R v b W V y R X h 0 c m F j d F 8 w N z A x M j Q v Q X V 0 b 1 J l b W 9 2 Z W R D b 2 x 1 b W 5 z M S 5 7 U 3 l z d G V t U m F 0 Z U N s Y X N z L D Q 1 f S Z x d W 9 0 O y w m c X V v d D t T Z W N 0 a W 9 u M S 9 O R U V N Q U N 1 c 3 R v b W V y R X h 0 c m F j d F 8 w N z A x M j Q v Q X V 0 b 1 J l b W 9 2 Z W R D b 2 x 1 b W 5 z M S 5 7 U 3 l z d G V t U m F 0 Z U R l c 2 N y a X B 0 a W 9 u L D Q 2 f S Z x d W 9 0 O y w m c X V v d D t T Z W N 0 a W 9 u M S 9 O R U V N Q U N 1 c 3 R v b W V y R X h 0 c m F j d F 8 w N z A x M j Q v Q X V 0 b 1 J l b W 9 2 Z W R D b 2 x 1 b W 5 z M S 5 7 U m F 0 Z U N v Z G U s N D d 9 J n F 1 b 3 Q 7 L C Z x d W 9 0 O 1 N l Y 3 R p b 2 4 x L 0 5 F R U 1 B Q 3 V z d G 9 t Z X J F e H R y Y W N 0 X z A 3 M D E y N C 9 B d X R v U m V t b 3 Z l Z E N v b H V t b n M x L n t D b 2 5 0 c m F j d F N p Z 2 5 h d H V y Z S w 0 O H 0 m c X V v d D s s J n F 1 b 3 Q 7 U 2 V j d G l v b j E v T k V F T U F D d X N 0 b 2 1 l c k V 4 d H J h Y 3 R f M D c w M T I 0 L 0 F 1 d G 9 S Z W 1 v d m V k Q 2 9 s d W 1 u c z E u e 0 V u c m 9 s b F N v d X J j Z S w 0 O X 0 m c X V v d D s s J n F 1 b 3 Q 7 U 2 V j d G l v b j E v T k V F T U F D d X N 0 b 2 1 l c k V 4 d H J h Y 3 R f M D c w M T I 0 L 0 F 1 d G 9 S Z W 1 v d m V k Q 2 9 s d W 1 u c z E u e 1 V z Y W d l I F R 5 c G U s N T B 9 J n F 1 b 3 Q 7 L C Z x d W 9 0 O 1 N l Y 3 R p b 2 4 x L 0 5 F R U 1 B Q 3 V z d G 9 t Z X J F e H R y Y W N 0 X z A 3 M D E y N C 9 B d X R v U m V t b 3 Z l Z E N v b H V t b n M x L n t K Y W 5 V c 2 F n Z S w 1 M X 0 m c X V v d D s s J n F 1 b 3 Q 7 U 2 V j d G l v b j E v T k V F T U F D d X N 0 b 2 1 l c k V 4 d H J h Y 3 R f M D c w M T I 0 L 0 F 1 d G 9 S Z W 1 v d m V k Q 2 9 s d W 1 u c z E u e 0 Z l Y l V z Y W d l L D U y f S Z x d W 9 0 O y w m c X V v d D t T Z W N 0 a W 9 u M S 9 O R U V N Q U N 1 c 3 R v b W V y R X h 0 c m F j d F 8 w N z A x M j Q v Q X V 0 b 1 J l b W 9 2 Z W R D b 2 x 1 b W 5 z M S 5 7 T W F y V X N h Z 2 U s N T N 9 J n F 1 b 3 Q 7 L C Z x d W 9 0 O 1 N l Y 3 R p b 2 4 x L 0 5 F R U 1 B Q 3 V z d G 9 t Z X J F e H R y Y W N 0 X z A 3 M D E y N C 9 B d X R v U m V t b 3 Z l Z E N v b H V t b n M x L n t B c H J V c 2 F n Z S w 1 N H 0 m c X V v d D s s J n F 1 b 3 Q 7 U 2 V j d G l v b j E v T k V F T U F D d X N 0 b 2 1 l c k V 4 d H J h Y 3 R f M D c w M T I 0 L 0 F 1 d G 9 S Z W 1 v d m V k Q 2 9 s d W 1 u c z E u e 0 1 h e V V z Y W d l L D U 1 f S Z x d W 9 0 O y w m c X V v d D t T Z W N 0 a W 9 u M S 9 O R U V N Q U N 1 c 3 R v b W V y R X h 0 c m F j d F 8 w N z A x M j Q v Q X V 0 b 1 J l b W 9 2 Z W R D b 2 x 1 b W 5 z M S 5 7 S n V u V X N h Z 2 U s N T Z 9 J n F 1 b 3 Q 7 L C Z x d W 9 0 O 1 N l Y 3 R p b 2 4 x L 0 5 F R U 1 B Q 3 V z d G 9 t Z X J F e H R y Y W N 0 X z A 3 M D E y N C 9 B d X R v U m V t b 3 Z l Z E N v b H V t b n M x L n t K d W x V c 2 F n Z S w 1 N 3 0 m c X V v d D s s J n F 1 b 3 Q 7 U 2 V j d G l v b j E v T k V F T U F D d X N 0 b 2 1 l c k V 4 d H J h Y 3 R f M D c w M T I 0 L 0 F 1 d G 9 S Z W 1 v d m V k Q 2 9 s d W 1 u c z E u e 0 F 1 Z 1 V z Y W d l L D U 4 f S Z x d W 9 0 O y w m c X V v d D t T Z W N 0 a W 9 u M S 9 O R U V N Q U N 1 c 3 R v b W V y R X h 0 c m F j d F 8 w N z A x M j Q v Q X V 0 b 1 J l b W 9 2 Z W R D b 2 x 1 b W 5 z M S 5 7 U 2 V w V X N h Z 2 U s N T l 9 J n F 1 b 3 Q 7 L C Z x d W 9 0 O 1 N l Y 3 R p b 2 4 x L 0 5 F R U 1 B Q 3 V z d G 9 t Z X J F e H R y Y W N 0 X z A 3 M D E y N C 9 B d X R v U m V t b 3 Z l Z E N v b H V t b n M x L n t P Y 3 R V c 2 F n Z S w 2 M H 0 m c X V v d D s s J n F 1 b 3 Q 7 U 2 V j d G l v b j E v T k V F T U F D d X N 0 b 2 1 l c k V 4 d H J h Y 3 R f M D c w M T I 0 L 0 F 1 d G 9 S Z W 1 v d m V k Q 2 9 s d W 1 u c z E u e 0 5 v d l V z Y W d l L D Y x f S Z x d W 9 0 O y w m c X V v d D t T Z W N 0 a W 9 u M S 9 O R U V N Q U N 1 c 3 R v b W V y R X h 0 c m F j d F 8 w N z A x M j Q v Q X V 0 b 1 J l b W 9 2 Z W R D b 2 x 1 b W 5 z M S 5 7 R G V j V X N h Z 2 U s N j J 9 J n F 1 b 3 Q 7 X S w m c X V v d D t D b 2 x 1 b W 5 D b 3 V u d C Z x d W 9 0 O z o 2 M y w m c X V v d D t L Z X l D b 2 x 1 b W 5 O Y W 1 l c y Z x d W 9 0 O z p b X S w m c X V v d D t D b 2 x 1 b W 5 J Z G V u d G l 0 a W V z J n F 1 b 3 Q 7 O l s m c X V v d D t T Z W N 0 a W 9 u M S 9 O R U V N Q U N 1 c 3 R v b W V y R X h 0 c m F j d F 8 w N z A x M j Q v Q X V 0 b 1 J l b W 9 2 Z W R D b 2 x 1 b W 5 z M S 5 7 T E R D L D B 9 J n F 1 b 3 Q 7 L C Z x d W 9 0 O 1 N l Y 3 R p b 2 4 x L 0 5 F R U 1 B Q 3 V z d G 9 t Z X J F e H R y Y W N 0 X z A 3 M D E y N C 9 B d X R v U m V t b 3 Z l Z E N v b H V t b n M x L n t D d X N 0 b 2 1 l c i B U e X B l L D F 9 J n F 1 b 3 Q 7 L C Z x d W 9 0 O 1 N l Y 3 R p b 2 4 x L 0 5 F R U 1 B Q 3 V z d G 9 t Z X J F e H R y Y W N 0 X z A 3 M D E y N C 9 B d X R v U m V t b 3 Z l Z E N v b H V t b n M x L n t D d X N 0 b 2 1 l c i B G a X J z d C B O Y W 1 l L D J 9 J n F 1 b 3 Q 7 L C Z x d W 9 0 O 1 N l Y 3 R p b 2 4 x L 0 5 F R U 1 B Q 3 V z d G 9 t Z X J F e H R y Y W N 0 X z A 3 M D E y N C 9 B d X R v U m V t b 3 Z l Z E N v b H V t b n M x L n t D d X N 0 b 2 1 l c i B M Y X N 0 I E 5 h b W U s M 3 0 m c X V v d D s s J n F 1 b 3 Q 7 U 2 V j d G l v b j E v T k V F T U F D d X N 0 b 2 1 l c k V 4 d H J h Y 3 R f M D c w M T I 0 L 0 F 1 d G 9 S Z W 1 v d m V k Q 2 9 s d W 1 u c z E u e 0 N 1 c 3 R v b W V y I E 1 p Z G R s Z S B J b m l 0 a W F s L D R 9 J n F 1 b 3 Q 7 L C Z x d W 9 0 O 1 N l Y 3 R p b 2 4 x L 0 5 F R U 1 B Q 3 V z d G 9 t Z X J F e H R y Y W N 0 X z A 3 M D E y N C 9 B d X R v U m V t b 3 Z l Z E N v b H V t b n M x L n t T Z X J 2 a W N l I E F k Z H J l c 3 M s N X 0 m c X V v d D s s J n F 1 b 3 Q 7 U 2 V j d G l v b j E v T k V F T U F D d X N 0 b 2 1 l c k V 4 d H J h Y 3 R f M D c w M T I 0 L 0 F 1 d G 9 S Z W 1 v d m V k Q 2 9 s d W 1 u c z E u e 1 N l c n Z p Y 2 U g Q 2 l 0 e S w 2 f S Z x d W 9 0 O y w m c X V v d D t T Z W N 0 a W 9 u M S 9 O R U V N Q U N 1 c 3 R v b W V y R X h 0 c m F j d F 8 w N z A x M j Q v Q X V 0 b 1 J l b W 9 2 Z W R D b 2 x 1 b W 5 z M S 5 7 U 2 V y d m l j Z S B T d G F 0 Z S w 3 f S Z x d W 9 0 O y w m c X V v d D t T Z W N 0 a W 9 u M S 9 O R U V N Q U N 1 c 3 R v b W V y R X h 0 c m F j d F 8 w N z A x M j Q v Q X V 0 b 1 J l b W 9 2 Z W R D b 2 x 1 b W 5 z M S 5 7 U 2 V y d m l j Z S B a a X A s O H 0 m c X V v d D s s J n F 1 b 3 Q 7 U 2 V j d G l v b j E v T k V F T U F D d X N 0 b 2 1 l c k V 4 d H J h Y 3 R f M D c w M T I 0 L 0 F 1 d G 9 S Z W 1 v d m V k Q 2 9 s d W 1 u c z E u e 1 N l c n Z p Y 2 U g W m l w I C s g N C w 5 f S Z x d W 9 0 O y w m c X V v d D t T Z W N 0 a W 9 u M S 9 O R U V N Q U N 1 c 3 R v b W V y R X h 0 c m F j d F 8 w N z A x M j Q v Q X V 0 b 1 J l b W 9 2 Z W R D b 2 x 1 b W 5 z M S 5 7 T W F p b G l u Z y B B Z G R y Z X N z L D E w f S Z x d W 9 0 O y w m c X V v d D t T Z W N 0 a W 9 u M S 9 O R U V N Q U N 1 c 3 R v b W V y R X h 0 c m F j d F 8 w N z A x M j Q v Q X V 0 b 1 J l b W 9 2 Z W R D b 2 x 1 b W 5 z M S 5 7 T W F p b G l u Z y B B Z G R y Z X N z I D I s M T F 9 J n F 1 b 3 Q 7 L C Z x d W 9 0 O 1 N l Y 3 R p b 2 4 x L 0 5 F R U 1 B Q 3 V z d G 9 t Z X J F e H R y Y W N 0 X z A 3 M D E y N C 9 B d X R v U m V t b 3 Z l Z E N v b H V t b n M x L n t N Y W l s a W 5 n I E F k Z H J l c 3 M g M y w x M n 0 m c X V v d D s s J n F 1 b 3 Q 7 U 2 V j d G l v b j E v T k V F T U F D d X N 0 b 2 1 l c k V 4 d H J h Y 3 R f M D c w M T I 0 L 0 F 1 d G 9 S Z W 1 v d m V k Q 2 9 s d W 1 u c z E u e 0 1 h a W x p b m c g Q 2 l 0 e S w x M 3 0 m c X V v d D s s J n F 1 b 3 Q 7 U 2 V j d G l v b j E v T k V F T U F D d X N 0 b 2 1 l c k V 4 d H J h Y 3 R f M D c w M T I 0 L 0 F 1 d G 9 S Z W 1 v d m V k Q 2 9 s d W 1 u c z E u e 0 1 h a W x p b m c g U 3 R h d G U s M T R 9 J n F 1 b 3 Q 7 L C Z x d W 9 0 O 1 N l Y 3 R p b 2 4 x L 0 5 F R U 1 B Q 3 V z d G 9 t Z X J F e H R y Y W N 0 X z A 3 M D E y N C 9 B d X R v U m V t b 3 Z l Z E N v b H V t b n M x L n t N Y W l s a W 5 n I F p p c C w x N X 0 m c X V v d D s s J n F 1 b 3 Q 7 U 2 V j d G l v b j E v T k V F T U F D d X N 0 b 2 1 l c k V 4 d H J h Y 3 R f M D c w M T I 0 L 0 F 1 d G 9 S Z W 1 v d m V k Q 2 9 s d W 1 u c z E u e 0 1 h a W x p b m c g W m l w I C s g N C w x N n 0 m c X V v d D s s J n F 1 b 3 Q 7 U 2 V j d G l v b j E v T k V F T U F D d X N 0 b 2 1 l c k V 4 d H J h Y 3 R f M D c w M T I 0 L 0 F 1 d G 9 S Z W 1 v d m V k Q 2 9 s d W 1 u c z E u e 0 N v b n R h Y 3 Q g T m F t Z S w x N 3 0 m c X V v d D s s J n F 1 b 3 Q 7 U 2 V j d G l v b j E v T k V F T U F D d X N 0 b 2 1 l c k V 4 d H J h Y 3 R f M D c w M T I 0 L 0 F 1 d G 9 S Z W 1 v d m V k Q 2 9 s d W 1 u c z E u e 0 V t Y W l s I E F k Z H J l c 3 M s M T h 9 J n F 1 b 3 Q 7 L C Z x d W 9 0 O 1 N l Y 3 R p b 2 4 x L 0 5 F R U 1 B Q 3 V z d G 9 t Z X J F e H R y Y W N 0 X z A 3 M D E y N C 9 B d X R v U m V t b 3 Z l Z E N v b H V t b n M x L n t C d X N p b m V z c y B Q a G 9 u Z S w x O X 0 m c X V v d D s s J n F 1 b 3 Q 7 U 2 V j d G l v b j E v T k V F T U F D d X N 0 b 2 1 l c k V 4 d H J h Y 3 R f M D c w M T I 0 L 0 F 1 d G 9 S Z W 1 v d m V k Q 2 9 s d W 1 u c z E u e 0 h v b W U g U G h v b m U s M j B 9 J n F 1 b 3 Q 7 L C Z x d W 9 0 O 1 N l Y 3 R p b 2 4 x L 0 5 F R U 1 B Q 3 V z d G 9 t Z X J F e H R y Y W N 0 X z A 3 M D E y N C 9 B d X R v U m V t b 3 Z l Z E N v b H V t b n M x L n t X b 3 J r I F B o b 2 5 l L D I x f S Z x d W 9 0 O y w m c X V v d D t T Z W N 0 a W 9 u M S 9 O R U V N Q U N 1 c 3 R v b W V y R X h 0 c m F j d F 8 w N z A x M j Q v Q X V 0 b 1 J l b W 9 2 Z W R D b 2 x 1 b W 5 z M S 5 7 Q 2 V s b H V s Y X I g U G h v b m U x L D I y f S Z x d W 9 0 O y w m c X V v d D t T Z W N 0 a W 9 u M S 9 O R U V N Q U N 1 c 3 R v b W V y R X h 0 c m F j d F 8 w N z A x M j Q v Q X V 0 b 1 J l b W 9 2 Z W R D b 2 x 1 b W 5 z M S 5 7 Q 2 V s b H V s Y X I g U G h v b m U y L D I z f S Z x d W 9 0 O y w m c X V v d D t T Z W N 0 a W 9 u M S 9 O R U V N Q U N 1 c 3 R v b W V y R X h 0 c m F j d F 8 w N z A x M j Q v Q X V 0 b 1 J l b W 9 2 Z W R D b 2 x 1 b W 5 z M S 5 7 V m 9 p Y 2 V t Y W l s I E 5 1 b W J l c i w y N H 0 m c X V v d D s s J n F 1 b 3 Q 7 U 2 V j d G l v b j E v T k V F T U F D d X N 0 b 2 1 l c k V 4 d H J h Y 3 R f M D c w M T I 0 L 0 F 1 d G 9 S Z W 1 v d m V k Q 2 9 s d W 1 u c z E u e 0 F j Y 2 9 1 b n Q g U 3 R h d H V z L D I 1 f S Z x d W 9 0 O y w m c X V v d D t T Z W N 0 a W 9 u M S 9 O R U V N Q U N 1 c 3 R v b W V y R X h 0 c m F j d F 8 w N z A x M j Q v Q X V 0 b 1 J l b W 9 2 Z W R D b 2 x 1 b W 5 z M S 5 7 R G V h b C B T d G F y d C w y N n 0 m c X V v d D s s J n F 1 b 3 Q 7 U 2 V j d G l v b j E v T k V F T U F D d X N 0 b 2 1 l c k V 4 d H J h Y 3 R f M D c w M T I 0 L 0 F 1 d G 9 S Z W 1 v d m V k Q 2 9 s d W 1 u c z E u e 0 R l Y W w g R W 5 k L D I 3 f S Z x d W 9 0 O y w m c X V v d D t T Z W N 0 a W 9 u M S 9 O R U V N Q U N 1 c 3 R v b W V y R X h 0 c m F j d F 8 w N z A x M j Q v Q X V 0 b 1 J l b W 9 2 Z W R D b 2 x 1 b W 5 z M S 5 7 Q 2 9 t b X V u a X R 5 I E 5 h b W U s M j h 9 J n F 1 b 3 Q 7 L C Z x d W 9 0 O 1 N l Y 3 R p b 2 4 x L 0 5 F R U 1 B Q 3 V z d G 9 t Z X J F e H R y Y W N 0 X z A 3 M D E y N C 9 B d X R v U m V t b 3 Z l Z E N v b H V t b n M x L n t T S U M g Q 2 9 k Z S w y O X 0 m c X V v d D s s J n F 1 b 3 Q 7 U 2 V j d G l v b j E v T k V F T U F D d X N 0 b 2 1 l c k V 4 d H J h Y 3 R f M D c w M T I 0 L 0 F 1 d G 9 S Z W 1 v d m V k Q 2 9 s d W 1 u c z E u e 1 N J Q y B D b 2 R l I E R l c 2 N y a X B 0 a W 9 u L D M w f S Z x d W 9 0 O y w m c X V v d D t T Z W N 0 a W 9 u M S 9 O R U V N Q U N 1 c 3 R v b W V y R X h 0 c m F j d F 8 w N z A x M j Q v Q X V 0 b 1 J l b W 9 2 Z W R D b 2 x 1 b W 5 z M S 5 7 T E R D Q W N j b 3 V u d E 5 1 b W J l c i w z M X 0 m c X V v d D s s J n F 1 b 3 Q 7 U 2 V j d G l v b j E v T k V F T U F D d X N 0 b 2 1 l c k V 4 d H J h Y 3 R f M D c w M T I 0 L 0 F 1 d G 9 S Z W 1 v d m V k Q 2 9 s d W 1 u c z E u e 1 J h d G U g S U Q s M z J 9 J n F 1 b 3 Q 7 L C Z x d W 9 0 O 1 N l Y 3 R p b 2 4 x L 0 5 F R U 1 B Q 3 V z d G 9 t Z X J F e H R y Y W N 0 X z A 3 M D E y N C 9 B d X R v U m V t b 3 Z l Z E N v b H V t b n M x L n t S Y X R l I E R l c 2 N y a X B 0 a W 9 u L D M z f S Z x d W 9 0 O y w m c X V v d D t T Z W N 0 a W 9 u M S 9 O R U V N Q U N 1 c 3 R v b W V y R X h 0 c m F j d F 8 w N z A x M j Q v Q X V 0 b 1 J l b W 9 2 Z W R D b 2 x 1 b W 5 z M S 5 7 Q W N j b 3 V u d C B O d W 1 i Z X I s M z R 9 J n F 1 b 3 Q 7 L C Z x d W 9 0 O 1 N l Y 3 R p b 2 4 x L 0 5 F R U 1 B Q 3 V z d G 9 t Z X J F e H R y Y W N 0 X z A 3 M D E y N C 9 B d X R v U m V t b 3 Z l Z E N v b H V t b n M x L n t D d X N 0 b 2 1 l c i B O d W 1 i Z X I s M z V 9 J n F 1 b 3 Q 7 L C Z x d W 9 0 O 1 N l Y 3 R p b 2 4 x L 0 5 F R U 1 B Q 3 V z d G 9 t Z X J F e H R y Y W N 0 X z A 3 M D E y N C 9 B d X R v U m V t b 3 Z l Z E N v b H V t b n M x L n t D b 3 V u d H l O Y W 1 l X 3 Z j L D M 2 f S Z x d W 9 0 O y w m c X V v d D t T Z W N 0 a W 9 u M S 9 O R U V N Q U N 1 c 3 R v b W V y R X h 0 c m F j d F 8 w N z A x M j Q v Q X V 0 b 1 J l b W 9 2 Z W R D b 2 x 1 b W 5 z M S 5 7 V H V y b k 9 u R G F 0 Z S w z N 3 0 m c X V v d D s s J n F 1 b 3 Q 7 U 2 V j d G l v b j E v T k V F T U F D d X N 0 b 2 1 l c k V 4 d H J h Y 3 R f M D c w M T I 0 L 0 F 1 d G 9 S Z W 1 v d m V k Q 2 9 s d W 1 u c z E u e 0 V u c m 9 s b F N 0 Y X R 1 c y w z O H 0 m c X V v d D s s J n F 1 b 3 Q 7 U 2 V j d G l v b j E v T k V F T U F D d X N 0 b 2 1 l c k V 4 d H J h Y 3 R f M D c w M T I 0 L 0 F 1 d G 9 S Z W 1 v d m V k Q 2 9 s d W 1 u c z E u e 0 R 1 b n N O d W 1 i Z X I s M z l 9 J n F 1 b 3 Q 7 L C Z x d W 9 0 O 1 N l Y 3 R p b 2 4 x L 0 5 F R U 1 B Q 3 V z d G 9 t Z X J F e H R y Y W N 0 X z A 3 M D E y N C 9 B d X R v U m V t b 3 Z l Z E N v b H V t b n M x L n t B b m 5 1 Y W x V c 2 F z Z 2 U s N D B 9 J n F 1 b 3 Q 7 L C Z x d W 9 0 O 1 N l Y 3 R p b 2 4 x L 0 5 F R U 1 B Q 3 V z d G 9 t Z X J F e H R y Y W N 0 X z A 3 M D E y N C 9 B d X R v U m V t b 3 Z l Z E N v b H V t b n M x L n t D b 2 5 0 c m F j d F Z l c n N p b 2 4 s N D F 9 J n F 1 b 3 Q 7 L C Z x d W 9 0 O 1 N l Y 3 R p b 2 4 x L 0 5 F R U 1 B Q 3 V z d G 9 t Z X J F e H R y Y W N 0 X z A 3 M D E y N C 9 B d X R v U m V t b 3 Z l Z E N v b H V t b n M x L n t S Y X R l Q W 1 v d W 5 0 L D Q y f S Z x d W 9 0 O y w m c X V v d D t T Z W N 0 a W 9 u M S 9 O R U V N Q U N 1 c 3 R v b W V y R X h 0 c m F j d F 8 w N z A x M j Q v Q X V 0 b 1 J l b W 9 2 Z W R D b 2 x 1 b W 5 z M S 5 7 Q 2 F t c G F p Z 2 5 D b 2 R l L D Q z f S Z x d W 9 0 O y w m c X V v d D t T Z W N 0 a W 9 u M S 9 O R U V N Q U N 1 c 3 R v b W V y R X h 0 c m F j d F 8 w N z A x M j Q v Q X V 0 b 1 J l b W 9 2 Z W R D b 2 x 1 b W 5 z M S 5 7 T G 9 h Z F B y b 2 Z p b G U s N D R 9 J n F 1 b 3 Q 7 L C Z x d W 9 0 O 1 N l Y 3 R p b 2 4 x L 0 5 F R U 1 B Q 3 V z d G 9 t Z X J F e H R y Y W N 0 X z A 3 M D E y N C 9 B d X R v U m V t b 3 Z l Z E N v b H V t b n M x L n t T e X N 0 Z W 1 S Y X R l Q 2 x h c 3 M s N D V 9 J n F 1 b 3 Q 7 L C Z x d W 9 0 O 1 N l Y 3 R p b 2 4 x L 0 5 F R U 1 B Q 3 V z d G 9 t Z X J F e H R y Y W N 0 X z A 3 M D E y N C 9 B d X R v U m V t b 3 Z l Z E N v b H V t b n M x L n t T e X N 0 Z W 1 S Y X R l R G V z Y 3 J p c H R p b 2 4 s N D Z 9 J n F 1 b 3 Q 7 L C Z x d W 9 0 O 1 N l Y 3 R p b 2 4 x L 0 5 F R U 1 B Q 3 V z d G 9 t Z X J F e H R y Y W N 0 X z A 3 M D E y N C 9 B d X R v U m V t b 3 Z l Z E N v b H V t b n M x L n t S Y X R l Q 2 9 k Z S w 0 N 3 0 m c X V v d D s s J n F 1 b 3 Q 7 U 2 V j d G l v b j E v T k V F T U F D d X N 0 b 2 1 l c k V 4 d H J h Y 3 R f M D c w M T I 0 L 0 F 1 d G 9 S Z W 1 v d m V k Q 2 9 s d W 1 u c z E u e 0 N v b n R y Y W N 0 U 2 l n b m F 0 d X J l L D Q 4 f S Z x d W 9 0 O y w m c X V v d D t T Z W N 0 a W 9 u M S 9 O R U V N Q U N 1 c 3 R v b W V y R X h 0 c m F j d F 8 w N z A x M j Q v Q X V 0 b 1 J l b W 9 2 Z W R D b 2 x 1 b W 5 z M S 5 7 R W 5 y b 2 x s U 2 9 1 c m N l L D Q 5 f S Z x d W 9 0 O y w m c X V v d D t T Z W N 0 a W 9 u M S 9 O R U V N Q U N 1 c 3 R v b W V y R X h 0 c m F j d F 8 w N z A x M j Q v Q X V 0 b 1 J l b W 9 2 Z W R D b 2 x 1 b W 5 z M S 5 7 V X N h Z 2 U g V H l w Z S w 1 M H 0 m c X V v d D s s J n F 1 b 3 Q 7 U 2 V j d G l v b j E v T k V F T U F D d X N 0 b 2 1 l c k V 4 d H J h Y 3 R f M D c w M T I 0 L 0 F 1 d G 9 S Z W 1 v d m V k Q 2 9 s d W 1 u c z E u e 0 p h b l V z Y W d l L D U x f S Z x d W 9 0 O y w m c X V v d D t T Z W N 0 a W 9 u M S 9 O R U V N Q U N 1 c 3 R v b W V y R X h 0 c m F j d F 8 w N z A x M j Q v Q X V 0 b 1 J l b W 9 2 Z W R D b 2 x 1 b W 5 z M S 5 7 R m V i V X N h Z 2 U s N T J 9 J n F 1 b 3 Q 7 L C Z x d W 9 0 O 1 N l Y 3 R p b 2 4 x L 0 5 F R U 1 B Q 3 V z d G 9 t Z X J F e H R y Y W N 0 X z A 3 M D E y N C 9 B d X R v U m V t b 3 Z l Z E N v b H V t b n M x L n t N Y X J V c 2 F n Z S w 1 M 3 0 m c X V v d D s s J n F 1 b 3 Q 7 U 2 V j d G l v b j E v T k V F T U F D d X N 0 b 2 1 l c k V 4 d H J h Y 3 R f M D c w M T I 0 L 0 F 1 d G 9 S Z W 1 v d m V k Q 2 9 s d W 1 u c z E u e 0 F w c l V z Y W d l L D U 0 f S Z x d W 9 0 O y w m c X V v d D t T Z W N 0 a W 9 u M S 9 O R U V N Q U N 1 c 3 R v b W V y R X h 0 c m F j d F 8 w N z A x M j Q v Q X V 0 b 1 J l b W 9 2 Z W R D b 2 x 1 b W 5 z M S 5 7 T W F 5 V X N h Z 2 U s N T V 9 J n F 1 b 3 Q 7 L C Z x d W 9 0 O 1 N l Y 3 R p b 2 4 x L 0 5 F R U 1 B Q 3 V z d G 9 t Z X J F e H R y Y W N 0 X z A 3 M D E y N C 9 B d X R v U m V t b 3 Z l Z E N v b H V t b n M x L n t K d W 5 V c 2 F n Z S w 1 N n 0 m c X V v d D s s J n F 1 b 3 Q 7 U 2 V j d G l v b j E v T k V F T U F D d X N 0 b 2 1 l c k V 4 d H J h Y 3 R f M D c w M T I 0 L 0 F 1 d G 9 S Z W 1 v d m V k Q 2 9 s d W 1 u c z E u e 0 p 1 b F V z Y W d l L D U 3 f S Z x d W 9 0 O y w m c X V v d D t T Z W N 0 a W 9 u M S 9 O R U V N Q U N 1 c 3 R v b W V y R X h 0 c m F j d F 8 w N z A x M j Q v Q X V 0 b 1 J l b W 9 2 Z W R D b 2 x 1 b W 5 z M S 5 7 Q X V n V X N h Z 2 U s N T h 9 J n F 1 b 3 Q 7 L C Z x d W 9 0 O 1 N l Y 3 R p b 2 4 x L 0 5 F R U 1 B Q 3 V z d G 9 t Z X J F e H R y Y W N 0 X z A 3 M D E y N C 9 B d X R v U m V t b 3 Z l Z E N v b H V t b n M x L n t T Z X B V c 2 F n Z S w 1 O X 0 m c X V v d D s s J n F 1 b 3 Q 7 U 2 V j d G l v b j E v T k V F T U F D d X N 0 b 2 1 l c k V 4 d H J h Y 3 R f M D c w M T I 0 L 0 F 1 d G 9 S Z W 1 v d m V k Q 2 9 s d W 1 u c z E u e 0 9 j d F V z Y W d l L D Y w f S Z x d W 9 0 O y w m c X V v d D t T Z W N 0 a W 9 u M S 9 O R U V N Q U N 1 c 3 R v b W V y R X h 0 c m F j d F 8 w N z A x M j Q v Q X V 0 b 1 J l b W 9 2 Z W R D b 2 x 1 b W 5 z M S 5 7 T m 9 2 V X N h Z 2 U s N j F 9 J n F 1 b 3 Q 7 L C Z x d W 9 0 O 1 N l Y 3 R p b 2 4 x L 0 5 F R U 1 B Q 3 V z d G 9 t Z X J F e H R y Y W N 0 X z A 3 M D E y N C 9 B d X R v U m V t b 3 Z l Z E N v b H V t b n M x L n t E Z W N V c 2 F n Z S w 2 M n 0 m c X V v d D t d L C Z x d W 9 0 O 1 J l b G F 0 a W 9 u c 2 h p c E l u Z m 8 m c X V v d D s 6 W 1 1 9 I i A v P j w v U 3 R h Y m x l R W 5 0 c m l l c z 4 8 L 0 l 0 Z W 0 + P E l 0 Z W 0 + P E l 0 Z W 1 M b 2 N h d G l v b j 4 8 S X R l b V R 5 c G U + R m 9 y b X V s Y T w v S X R l b V R 5 c G U + P E l 0 Z W 1 Q Y X R o P l N l Y 3 R p b 2 4 x L 0 5 F R U 1 B Q 3 V z d G 9 t Z X J F e H R y Y W N 0 X z A 3 M D E y N C 9 T b 3 V y Y 2 U 8 L 0 l 0 Z W 1 Q Y X R o P j w v S X R l b U x v Y 2 F 0 a W 9 u P j x T d G F i b G V F b n R y a W V z I C 8 + P C 9 J d G V t P j x J d G V t P j x J d G V t T G 9 j Y X R p b 2 4 + P E l 0 Z W 1 U e X B l P k Z v c m 1 1 b G E 8 L 0 l 0 Z W 1 U e X B l P j x J d G V t U G F 0 a D 5 T Z W N 0 a W 9 u M S 9 O R U V N Q U N 1 c 3 R v b W V y R X h 0 c m F j d F 8 w N z A x M j Q v Q 2 h h b m d l J T I w V H l w Z T w v S X R l b V B h d G g + P C 9 J d G V t T G 9 j Y X R p b 2 4 + P F N 0 Y W J s Z U V u d H J p Z X M g L z 4 8 L 0 l 0 Z W 0 + P E l 0 Z W 0 + P E l 0 Z W 1 M b 2 N h d G l v b j 4 8 S X R l b V R 5 c G U + R m 9 y b X V s Y T w v S X R l b V R 5 c G U + P E l 0 Z W 1 Q Y X R o P l N l Y 3 R p b 2 4 x L 0 5 F R U 1 B Q 3 V z d G 9 t Z X J F e H R y Y W N 0 X z A 3 M D E y N C 9 Q c m 9 t b 3 R l Z C U y M E h l Y W R l c n M 8 L 0 l 0 Z W 1 Q Y X R o P j w v S X R l b U x v Y 2 F 0 a W 9 u P j x T d G F i b G V F b n R y a W V z I C 8 + P C 9 J d G V t P j x J d G V t P j x J d G V t T G 9 j Y X R p b 2 4 + P E l 0 Z W 1 U e X B l P k Z v c m 1 1 b G E 8 L 0 l 0 Z W 1 U e X B l P j x J d G V t U G F 0 a D 5 T Z W N 0 a W 9 u M S 9 O R U V N Q U N 1 c 3 R v b W V y R X h 0 c m F j d F 8 w N z A x M j Q v Q 2 h h b m d l Z C U y M F R 5 c G U 8 L 0 l 0 Z W 1 Q Y X R o P j w v S X R l b U x v Y 2 F 0 a W 9 u P j x T d G F i b G V F b n R y a W V z I C 8 + P C 9 J d G V t P j w v S X R l b X M + P C 9 M b 2 N h b F B h Y 2 t h Z 2 V N Z X R h Z G F 0 Y U Z p b G U + F g A A A F B L B Q Y A A A A A A A A A A A A A A A A A A A A A A A D a A A A A A Q A A A N C M n d 8 B F d E R j H o A w E / C l + s B A A A A t x j / y C y r u 0 2 s 0 i 1 t M t B z l Q A A A A A C A A A A A A A D Z g A A w A A A A B A A A A D d E u h 4 g X r u x M d 0 y x R I p B O o A A A A A A S A A A C g A A A A E A A A A N D T o N q J x H J o z t o C V Z I f 0 i h Q A A A A N 7 e L P 1 p A P p o V 6 k 4 9 + 1 c g Q r C U L Y + D Z 0 S k U Q O B R r L 4 L i j K e 1 K j F 6 V B C u 0 d X z S m G m Z r v Q 1 8 V F V k N V s D m 3 W p h H Y c N p D h w p Y p a n Z 8 k Y e o 5 I s L F S A U A A A A R v H z z T / A o H u w 0 4 3 D r V n A x b b 3 g B E = < / 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9B6525353E6714F9D531F36F687D5A6" ma:contentTypeVersion="18" ma:contentTypeDescription="Create a new document." ma:contentTypeScope="" ma:versionID="8388d7979cdd579d5d40ec4efe88bbb6">
  <xsd:schema xmlns:xsd="http://www.w3.org/2001/XMLSchema" xmlns:xs="http://www.w3.org/2001/XMLSchema" xmlns:p="http://schemas.microsoft.com/office/2006/metadata/properties" xmlns:ns2="f0d8836b-821e-442e-8b14-b17a4d43f5ae" xmlns:ns3="00823009-0af4-4477-ad3d-1e95567eafe8" targetNamespace="http://schemas.microsoft.com/office/2006/metadata/properties" ma:root="true" ma:fieldsID="f9571c9027274bb0ec8cd9ebdc3cf338" ns2:_="" ns3:_="">
    <xsd:import namespace="f0d8836b-821e-442e-8b14-b17a4d43f5ae"/>
    <xsd:import namespace="00823009-0af4-4477-ad3d-1e95567eafe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DateTaken" minOccurs="0"/>
                <xsd:element ref="ns3:MediaServiceLocation" minOccurs="0"/>
                <xsd:element ref="ns2:SharedWithUsers" minOccurs="0"/>
                <xsd:element ref="ns2:SharedWithDetail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d8836b-821e-442e-8b14-b17a4d43f5a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description="" ma:internalName="SharedWithDetails" ma:readOnly="true">
      <xsd:simpleType>
        <xsd:restriction base="dms:Note">
          <xsd:maxLength value="255"/>
        </xsd:restriction>
      </xsd:simpleType>
    </xsd:element>
    <xsd:element name="TaxCatchAll" ma:index="26" nillable="true" ma:displayName="Taxonomy Catch All Column" ma:hidden="true" ma:list="{e42b4f44-c956-45e0-a951-8d5da627a8aa}" ma:internalName="TaxCatchAll" ma:showField="CatchAllData" ma:web="f0d8836b-821e-442e-8b14-b17a4d43f5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823009-0af4-4477-ad3d-1e95567eafe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7d38954-614d-40f3-a6c8-6205cf2d87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D6E8238-C06C-4C3B-AF53-E97F218FD367}"/>
</file>

<file path=customXml/itemProps2.xml><?xml version="1.0" encoding="utf-8"?>
<ds:datastoreItem xmlns:ds="http://schemas.openxmlformats.org/officeDocument/2006/customXml" ds:itemID="{84F6D8DE-30CD-4C38-B661-A667BAAB6D24}"/>
</file>

<file path=customXml/itemProps3.xml><?xml version="1.0" encoding="utf-8"?>
<ds:datastoreItem xmlns:ds="http://schemas.openxmlformats.org/officeDocument/2006/customXml" ds:itemID="{F7F9F9D8-D8B3-4E18-BB64-155C5AE19BFB}"/>
</file>

<file path=customXml/itemProps4.xml><?xml version="1.0" encoding="utf-8"?>
<ds:datastoreItem xmlns:ds="http://schemas.openxmlformats.org/officeDocument/2006/customXml" ds:itemID="{85FA5059-DBA8-4B15-8ECD-587E7613FB16}"/>
</file>

<file path=customXml/itemProps5.xml><?xml version="1.0" encoding="utf-8"?>
<ds:datastoreItem xmlns:ds="http://schemas.openxmlformats.org/officeDocument/2006/customXml" ds:itemID="{9DAD9402-C415-4C6E-8F64-D0553DEA3C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Dawson, Austin (ENE)</dc:creator>
  <cp:keywords/>
  <dc:description/>
  <cp:lastModifiedBy/>
  <cp:revision/>
  <dcterms:created xsi:type="dcterms:W3CDTF">2024-03-10T18:25:40Z</dcterms:created>
  <dcterms:modified xsi:type="dcterms:W3CDTF">2025-05-21T18:42:41Z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0x010100C9B6525353E6714F9D531F36F687D5A6</vt:lpwstr>
  </property>
  <property fmtid="{D5CDD505-2E9C-101B-9397-08002B2CF9AE}" pid="3" name="MediaServiceImageTags">
    <vt:lpwstr/>
  </property>
  <property fmtid="{D5CDD505-2E9C-101B-9397-08002B2CF9AE}" pid="4" name="_dlc_DocIdItemGuid">
    <vt:lpwstr>ca4d25ae-5b44-4b2e-81ed-c10fa1f87bde</vt:lpwstr>
  </property>
</Properties>
</file>